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10" activeTab="0"/>
  </bookViews>
  <sheets>
    <sheet name="источники" sheetId="1" r:id="rId1"/>
    <sheet name="Лист1" sheetId="2" r:id="rId2"/>
  </sheets>
  <externalReferences>
    <externalReference r:id="rId5"/>
  </externalReferences>
  <definedNames>
    <definedName name="_xlnm.Print_Titles" localSheetId="0">'источники'!$12:$12</definedName>
    <definedName name="_xlnm.Print_Area" localSheetId="0">'источники'!$A$1:$D$41</definedName>
  </definedNames>
  <calcPr fullCalcOnLoad="1"/>
</workbook>
</file>

<file path=xl/sharedStrings.xml><?xml version="1.0" encoding="utf-8"?>
<sst xmlns="http://schemas.openxmlformats.org/spreadsheetml/2006/main" count="73" uniqueCount="70">
  <si>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</si>
  <si>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</si>
  <si>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</si>
  <si>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</si>
  <si>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</si>
  <si>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</si>
  <si>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</si>
  <si>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</si>
  <si>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</si>
  <si>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</si>
  <si>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</si>
  <si>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</si>
  <si>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</si>
  <si>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тыс.рублей</t>
  </si>
  <si>
    <t>Источники финансирования дефицита бюджетов - всего</t>
  </si>
  <si>
    <t>000 90 00 00 00 00 0000 000</t>
  </si>
  <si>
    <t>901 01 02 00 00 00 0000 000</t>
  </si>
  <si>
    <t>901 01 02 00 00 00 0000 700</t>
  </si>
  <si>
    <t>901 01 02 00 00 00 0000 800</t>
  </si>
  <si>
    <t>901 01 03 00 00 00 0000 700</t>
  </si>
  <si>
    <t>901 01 03 00 00 00 0000 800</t>
  </si>
  <si>
    <t>901 01 05 00 00 00 0000 000</t>
  </si>
  <si>
    <t>901 01 05 00 00 00 0000 500</t>
  </si>
  <si>
    <t>901 01 05 02 00 00 0000 500</t>
  </si>
  <si>
    <t>901 01 05 02 01 00 0000 510</t>
  </si>
  <si>
    <t>901 01 05 00 00 00 0000 600</t>
  </si>
  <si>
    <t>901 01 05 02 00 00 0000 600</t>
  </si>
  <si>
    <t>901 01 05 02 01 00 0000 610</t>
  </si>
  <si>
    <t>901 01 02 00 00 10 0000 710</t>
  </si>
  <si>
    <t>901 01 02 00 00 10 0000 810</t>
  </si>
  <si>
    <t>901 01 03 00 00 10 0000 710</t>
  </si>
  <si>
    <t>901 01 03 00 00 10 0000 810</t>
  </si>
  <si>
    <t>901 01 05 02 01 10 0000 610</t>
  </si>
  <si>
    <t>Привлечение кредитов от кредитных организаций в валюте Российской Федерации</t>
  </si>
  <si>
    <t>Ппривлечение бюджетных кредитов от других бюджетов бюджетной системы Российской Федерации в валюте Российской Федерации</t>
  </si>
  <si>
    <t>Ппривлечение кредитов от других бюджетов бюджетной системы Российской Федерации бюджетами (городских округов; муниципальных районов; сельских поселений; городских поселений ) Российской Федерации в валюте Российской Федерации</t>
  </si>
  <si>
    <t>Погашение бюджетами (городских округов; муниципальных районов; сельских поселений; городских поселений ) Российской Федерации кредитов из других бюджетов бюджетной системы Российской Федерации в валюте Российской Федерации</t>
  </si>
  <si>
    <t>901 01 05 02 01 10 0000 510</t>
  </si>
  <si>
    <t>810 01 05 02 01 02 0000 510</t>
  </si>
  <si>
    <t>Иные источники внутреннего финансирования дефицитов бюджетов</t>
  </si>
  <si>
    <t>001 01 06 00 00 00 0000 000</t>
  </si>
  <si>
    <t>Прогнозируемые  источники  внутреннего  финансирования</t>
  </si>
  <si>
    <t>2023 год</t>
  </si>
  <si>
    <t>001 01 00 00 00 00 0000 000</t>
  </si>
  <si>
    <t>на  2023-2024 годы</t>
  </si>
  <si>
    <t>2024 год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</si>
  <si>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</si>
  <si>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</si>
  <si>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</si>
  <si>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</si>
  <si>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</t>
  </si>
  <si>
    <t>сумма расходов с усл утв</t>
  </si>
  <si>
    <t>Бадарминского муниципального образования</t>
  </si>
  <si>
    <t xml:space="preserve"> дефицита  бюджета  Бадарминского  муниципального  образования</t>
  </si>
  <si>
    <t xml:space="preserve">Председатель Думы,  </t>
  </si>
  <si>
    <t>Итого</t>
  </si>
  <si>
    <t>Предельный объем долга (доходы-безвозмездные)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</si>
  <si>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</si>
  <si>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</si>
  <si>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</si>
  <si>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</si>
  <si>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</si>
  <si>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</si>
  <si>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увеличение остатков</t>
  </si>
  <si>
    <t>уменьшение остатков</t>
  </si>
  <si>
    <t>изменение остатков</t>
  </si>
  <si>
    <t>А.Н. Рысенков</t>
  </si>
  <si>
    <t xml:space="preserve">Приложение № 12 к решению Думы </t>
  </si>
  <si>
    <t xml:space="preserve">пятого созыва от 30.09.2022 № 1/5    </t>
  </si>
  <si>
    <t>Глава Бадарминского муниципального  образования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</si>
</sst>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0.0000"/>
    <numFmt numFmtId="185" formatCode="0.000"/>
    <numFmt numFmtId="186" formatCode="0.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182" fontId="7" fillId="0" borderId="10" xfId="0" applyNumberFormat="1" applyFont="1" applyFill="1" applyBorder="1" applyAlignment="1">
      <alignment horizontal="center"/>
    </xf>
    <xf numFmtId="0" fontId="9" fillId="0" borderId="0" xfId="53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wrapText="1"/>
    </xf>
    <xf numFmtId="182" fontId="7" fillId="0" borderId="11" xfId="0" applyNumberFormat="1" applyFont="1" applyFill="1" applyBorder="1" applyAlignment="1">
      <alignment horizontal="center"/>
    </xf>
    <xf numFmtId="182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182" fontId="6" fillId="0" borderId="10" xfId="0" applyNumberFormat="1" applyFont="1" applyFill="1" applyBorder="1" applyAlignment="1">
      <alignment horizontal="right" vertical="center" wrapText="1"/>
    </xf>
    <xf numFmtId="182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 wrapText="1"/>
    </xf>
    <xf numFmtId="18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2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183" fontId="12" fillId="0" borderId="0" xfId="0" applyNumberFormat="1" applyFon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12" fillId="0" borderId="0" xfId="0" applyNumberFormat="1" applyFont="1" applyAlignment="1">
      <alignment/>
    </xf>
    <xf numFmtId="182" fontId="30" fillId="2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BNZ.63312fbef11028\&#8470;%209%20(&#1080;&#1089;&#1090;&#1086;&#1095;&#1085;&#1080;&#1082;&#1080;)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"/>
      <sheetName val="свод бюджет"/>
    </sheetNames>
    <sheetDataSet>
      <sheetData sheetId="0">
        <row r="13">
          <cell r="C13">
            <v>126.7</v>
          </cell>
        </row>
        <row r="15">
          <cell r="C15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85" zoomScaleNormal="85" zoomScalePageLayoutView="0" workbookViewId="0" topLeftCell="A2">
      <selection activeCell="B34" sqref="B34"/>
    </sheetView>
  </sheetViews>
  <sheetFormatPr defaultColWidth="9.00390625" defaultRowHeight="12.75"/>
  <cols>
    <col min="1" max="1" width="62.75390625" style="5" customWidth="1"/>
    <col min="2" max="2" width="34.375" style="5" customWidth="1"/>
    <col min="3" max="3" width="12.625" style="5" customWidth="1"/>
    <col min="4" max="4" width="12.625" style="3" customWidth="1"/>
    <col min="5" max="5" width="10.25390625" style="3" bestFit="1" customWidth="1"/>
    <col min="6" max="16384" width="9.125" style="3" customWidth="1"/>
  </cols>
  <sheetData>
    <row r="1" spans="1:3" ht="15.75">
      <c r="A1" s="13"/>
      <c r="B1" s="53"/>
      <c r="C1" s="53"/>
    </row>
    <row r="2" spans="1:3" ht="15.75">
      <c r="A2" s="19"/>
      <c r="B2" s="53" t="s">
        <v>67</v>
      </c>
      <c r="C2" s="53"/>
    </row>
    <row r="3" spans="1:3" ht="15.75">
      <c r="A3" s="15"/>
      <c r="B3" s="53" t="s">
        <v>52</v>
      </c>
      <c r="C3" s="53"/>
    </row>
    <row r="4" spans="1:3" ht="15.75">
      <c r="A4"/>
      <c r="B4" s="53" t="s">
        <v>68</v>
      </c>
      <c r="C4" s="53"/>
    </row>
    <row r="5" spans="1:3" ht="15.75">
      <c r="A5" s="15"/>
      <c r="B5" s="53"/>
      <c r="C5" s="53"/>
    </row>
    <row r="6" spans="1:4" ht="15.75">
      <c r="A6"/>
      <c r="B6" s="56"/>
      <c r="C6" s="56"/>
      <c r="D6" s="14"/>
    </row>
    <row r="8" spans="1:3" ht="15.75">
      <c r="A8" s="55" t="s">
        <v>41</v>
      </c>
      <c r="B8" s="55"/>
      <c r="C8" s="55"/>
    </row>
    <row r="9" spans="1:3" s="2" customFormat="1" ht="15.75">
      <c r="A9" s="54" t="s">
        <v>53</v>
      </c>
      <c r="B9" s="54"/>
      <c r="C9" s="54"/>
    </row>
    <row r="10" spans="1:3" s="2" customFormat="1" ht="15.75">
      <c r="A10" s="55" t="s">
        <v>44</v>
      </c>
      <c r="B10" s="55"/>
      <c r="C10" s="55"/>
    </row>
    <row r="11" spans="1:7" s="2" customFormat="1" ht="15.75">
      <c r="A11" s="4"/>
      <c r="B11" s="4"/>
      <c r="C11" s="7" t="s">
        <v>13</v>
      </c>
      <c r="D11" s="23"/>
      <c r="E11" s="23"/>
      <c r="F11" s="23"/>
      <c r="G11" s="23"/>
    </row>
    <row r="12" spans="1:7" s="2" customFormat="1" ht="15.75">
      <c r="A12" s="34" t="s">
        <v>0</v>
      </c>
      <c r="B12" s="16" t="s">
        <v>1</v>
      </c>
      <c r="C12" s="33" t="s">
        <v>42</v>
      </c>
      <c r="D12" s="33" t="s">
        <v>45</v>
      </c>
      <c r="E12" s="25"/>
      <c r="F12" s="26"/>
      <c r="G12" s="23"/>
    </row>
    <row r="13" spans="1:7" s="2" customFormat="1" ht="15.75" hidden="1">
      <c r="A13" s="20" t="s">
        <v>14</v>
      </c>
      <c r="B13" s="30" t="s">
        <v>15</v>
      </c>
      <c r="C13" s="31">
        <f>C14+C25</f>
        <v>130</v>
      </c>
      <c r="D13" s="32">
        <f>D14+D25</f>
        <v>134.4</v>
      </c>
      <c r="E13" s="24"/>
      <c r="F13" s="27"/>
      <c r="G13" s="23"/>
    </row>
    <row r="14" spans="1:8" s="2" customFormat="1" ht="31.5">
      <c r="A14" s="20" t="s">
        <v>8</v>
      </c>
      <c r="B14" s="41" t="s">
        <v>43</v>
      </c>
      <c r="C14" s="35">
        <f>C15</f>
        <v>130</v>
      </c>
      <c r="D14" s="35">
        <f>D15</f>
        <v>134.4</v>
      </c>
      <c r="E14" s="24"/>
      <c r="F14" s="27"/>
      <c r="G14" s="23"/>
      <c r="H14" s="1"/>
    </row>
    <row r="15" spans="1:7" s="2" customFormat="1" ht="32.25" customHeight="1">
      <c r="A15" s="20" t="s">
        <v>9</v>
      </c>
      <c r="B15" s="41" t="s">
        <v>16</v>
      </c>
      <c r="C15" s="35">
        <f>C16-C18</f>
        <v>130</v>
      </c>
      <c r="D15" s="35">
        <f>D16-D18</f>
        <v>134.4</v>
      </c>
      <c r="E15" s="24"/>
      <c r="F15" s="27"/>
      <c r="G15" s="23"/>
    </row>
    <row r="16" spans="1:8" s="2" customFormat="1" ht="31.5">
      <c r="A16" s="20" t="s">
        <v>33</v>
      </c>
      <c r="B16" s="42" t="s">
        <v>17</v>
      </c>
      <c r="C16" s="36">
        <f>C17</f>
        <v>130</v>
      </c>
      <c r="D16" s="36">
        <f>D17</f>
        <v>134.4</v>
      </c>
      <c r="E16" s="24"/>
      <c r="F16" s="27"/>
      <c r="G16" s="23"/>
      <c r="H16" s="1"/>
    </row>
    <row r="17" spans="1:7" s="2" customFormat="1" ht="33" customHeight="1">
      <c r="A17" s="17" t="s">
        <v>46</v>
      </c>
      <c r="B17" s="42" t="s">
        <v>28</v>
      </c>
      <c r="C17" s="36">
        <v>130</v>
      </c>
      <c r="D17" s="37">
        <v>134.4</v>
      </c>
      <c r="E17" s="24" t="s">
        <v>50</v>
      </c>
      <c r="F17" s="27"/>
      <c r="G17" s="23"/>
    </row>
    <row r="18" spans="1:7" s="2" customFormat="1" ht="31.5">
      <c r="A18" s="17" t="s">
        <v>10</v>
      </c>
      <c r="B18" s="42" t="s">
        <v>18</v>
      </c>
      <c r="C18" s="36">
        <f>C19</f>
        <v>0</v>
      </c>
      <c r="D18" s="36">
        <f>D19</f>
        <v>0</v>
      </c>
      <c r="E18" s="24"/>
      <c r="F18" s="22"/>
      <c r="G18" s="23"/>
    </row>
    <row r="19" spans="1:7" s="2" customFormat="1" ht="31.5">
      <c r="A19" s="17" t="s">
        <v>47</v>
      </c>
      <c r="B19" s="42" t="s">
        <v>29</v>
      </c>
      <c r="C19" s="36">
        <v>0</v>
      </c>
      <c r="D19" s="36">
        <v>0</v>
      </c>
      <c r="E19" s="24"/>
      <c r="F19" s="22"/>
      <c r="G19" s="28"/>
    </row>
    <row r="20" spans="1:7" s="2" customFormat="1" ht="31.5" hidden="1">
      <c r="A20" s="17" t="s">
        <v>12</v>
      </c>
      <c r="B20" s="41" t="s">
        <v>21</v>
      </c>
      <c r="C20" s="35">
        <f>C21+C23</f>
        <v>0</v>
      </c>
      <c r="D20" s="35">
        <f>D21+D23</f>
        <v>0</v>
      </c>
      <c r="E20" s="24"/>
      <c r="F20" s="22"/>
      <c r="G20" s="23"/>
    </row>
    <row r="21" spans="1:7" ht="47.25" hidden="1">
      <c r="A21" s="17" t="s">
        <v>34</v>
      </c>
      <c r="B21" s="42" t="s">
        <v>19</v>
      </c>
      <c r="C21" s="36">
        <f>C22</f>
        <v>0</v>
      </c>
      <c r="D21" s="36">
        <f>D22</f>
        <v>0</v>
      </c>
      <c r="E21" s="24"/>
      <c r="F21" s="22"/>
      <c r="G21" s="29"/>
    </row>
    <row r="22" spans="1:7" s="2" customFormat="1" ht="78.75" hidden="1">
      <c r="A22" s="17" t="s">
        <v>35</v>
      </c>
      <c r="B22" s="42" t="s">
        <v>30</v>
      </c>
      <c r="C22" s="36">
        <v>0</v>
      </c>
      <c r="D22" s="36">
        <v>0</v>
      </c>
      <c r="E22" s="24"/>
      <c r="F22" s="22"/>
      <c r="G22" s="23"/>
    </row>
    <row r="23" spans="1:7" ht="47.25" hidden="1">
      <c r="A23" s="17" t="s">
        <v>11</v>
      </c>
      <c r="B23" s="42" t="s">
        <v>20</v>
      </c>
      <c r="C23" s="38">
        <v>0</v>
      </c>
      <c r="D23" s="38">
        <v>0</v>
      </c>
      <c r="E23" s="24"/>
      <c r="F23" s="22"/>
      <c r="G23" s="29"/>
    </row>
    <row r="24" spans="1:7" s="2" customFormat="1" ht="78.75" hidden="1">
      <c r="A24" s="17" t="s">
        <v>36</v>
      </c>
      <c r="B24" s="42" t="s">
        <v>31</v>
      </c>
      <c r="C24" s="38">
        <v>0</v>
      </c>
      <c r="D24" s="38">
        <v>0</v>
      </c>
      <c r="E24" s="24"/>
      <c r="F24" s="22"/>
      <c r="G24" s="23"/>
    </row>
    <row r="25" spans="1:8" s="2" customFormat="1" ht="31.5">
      <c r="A25" s="20" t="s">
        <v>12</v>
      </c>
      <c r="B25" s="41" t="s">
        <v>21</v>
      </c>
      <c r="C25" s="50">
        <f>C29+C34</f>
        <v>0</v>
      </c>
      <c r="D25" s="50">
        <f>D29+D34</f>
        <v>0</v>
      </c>
      <c r="E25" s="24"/>
      <c r="F25" s="22"/>
      <c r="G25" s="23"/>
      <c r="H25" s="1"/>
    </row>
    <row r="26" spans="1:7" s="2" customFormat="1" ht="15.75">
      <c r="A26" s="20" t="s">
        <v>2</v>
      </c>
      <c r="B26" s="42" t="s">
        <v>22</v>
      </c>
      <c r="C26" s="38">
        <f>C27</f>
        <v>-13504</v>
      </c>
      <c r="D26" s="38">
        <f>D27</f>
        <v>-13636.2</v>
      </c>
      <c r="E26" s="24"/>
      <c r="F26" s="22"/>
      <c r="G26" s="28"/>
    </row>
    <row r="27" spans="1:7" ht="15.75">
      <c r="A27" s="17" t="s">
        <v>3</v>
      </c>
      <c r="B27" s="42" t="s">
        <v>23</v>
      </c>
      <c r="C27" s="39">
        <f>C28</f>
        <v>-13504</v>
      </c>
      <c r="D27" s="39">
        <f>D28</f>
        <v>-13636.2</v>
      </c>
      <c r="E27" s="24"/>
      <c r="F27" s="22"/>
      <c r="G27" s="28"/>
    </row>
    <row r="28" spans="1:7" ht="17.25" customHeight="1">
      <c r="A28" s="17" t="s">
        <v>4</v>
      </c>
      <c r="B28" s="42" t="s">
        <v>24</v>
      </c>
      <c r="C28" s="39">
        <f>C29+C30</f>
        <v>-13504</v>
      </c>
      <c r="D28" s="39">
        <f>D29+D30</f>
        <v>-13636.2</v>
      </c>
      <c r="E28" s="24"/>
      <c r="F28" s="22"/>
      <c r="G28" s="28"/>
    </row>
    <row r="29" spans="1:7" ht="31.5">
      <c r="A29" s="17" t="s">
        <v>48</v>
      </c>
      <c r="B29" s="42" t="s">
        <v>37</v>
      </c>
      <c r="C29" s="39">
        <v>-13504</v>
      </c>
      <c r="D29" s="39">
        <v>-13636.2</v>
      </c>
      <c r="E29" s="24"/>
      <c r="F29" s="22"/>
      <c r="G29" s="28"/>
    </row>
    <row r="30" spans="1:7" ht="15.75" hidden="1">
      <c r="A30" s="17" t="s">
        <v>5</v>
      </c>
      <c r="B30" s="43" t="s">
        <v>38</v>
      </c>
      <c r="C30" s="36"/>
      <c r="D30" s="40"/>
      <c r="E30" s="24"/>
      <c r="F30" s="22"/>
      <c r="G30" s="29"/>
    </row>
    <row r="31" spans="1:7" s="2" customFormat="1" ht="15.75">
      <c r="A31" s="17" t="s">
        <v>6</v>
      </c>
      <c r="B31" s="42" t="s">
        <v>25</v>
      </c>
      <c r="C31" s="36">
        <f>C32</f>
        <v>13504</v>
      </c>
      <c r="D31" s="36">
        <f aca="true" t="shared" si="0" ref="C31:D33">D32</f>
        <v>13636.2</v>
      </c>
      <c r="E31" s="24" t="s">
        <v>51</v>
      </c>
      <c r="F31" s="22"/>
      <c r="G31" s="23"/>
    </row>
    <row r="32" spans="1:4" ht="15.75">
      <c r="A32" s="18" t="s">
        <v>7</v>
      </c>
      <c r="B32" s="16" t="s">
        <v>26</v>
      </c>
      <c r="C32" s="39">
        <f t="shared" si="0"/>
        <v>13504</v>
      </c>
      <c r="D32" s="39">
        <f t="shared" si="0"/>
        <v>13636.2</v>
      </c>
    </row>
    <row r="33" spans="1:4" ht="31.5">
      <c r="A33" s="17" t="s">
        <v>49</v>
      </c>
      <c r="B33" s="42" t="s">
        <v>27</v>
      </c>
      <c r="C33" s="39">
        <f t="shared" si="0"/>
        <v>13504</v>
      </c>
      <c r="D33" s="39">
        <f t="shared" si="0"/>
        <v>13636.2</v>
      </c>
    </row>
    <row r="34" spans="1:4" ht="31.5">
      <c r="A34" s="17" t="s">
        <v>49</v>
      </c>
      <c r="B34" s="42" t="s">
        <v>32</v>
      </c>
      <c r="C34" s="39">
        <v>13504</v>
      </c>
      <c r="D34" s="39">
        <v>13636.2</v>
      </c>
    </row>
    <row r="35" spans="1:4" s="6" customFormat="1" ht="29.25" customHeight="1" hidden="1">
      <c r="A35" s="8" t="s">
        <v>39</v>
      </c>
      <c r="B35" s="9" t="s">
        <v>40</v>
      </c>
      <c r="C35" s="21"/>
      <c r="D35" s="17"/>
    </row>
    <row r="36" spans="1:4" s="6" customFormat="1" ht="27.75" customHeight="1" hidden="1">
      <c r="A36" s="10"/>
      <c r="B36" s="11"/>
      <c r="C36" s="12"/>
      <c r="D36" s="17"/>
    </row>
    <row r="39" spans="1:3" ht="2.25" customHeight="1">
      <c r="A39" s="52"/>
      <c r="B39" s="52"/>
      <c r="C39" s="7"/>
    </row>
    <row r="40" spans="1:3" ht="15.75">
      <c r="A40" s="7" t="s">
        <v>54</v>
      </c>
      <c r="B40" s="7"/>
      <c r="C40" s="7"/>
    </row>
    <row r="41" spans="1:3" ht="15.75">
      <c r="A41" s="7" t="s">
        <v>69</v>
      </c>
      <c r="B41" s="51" t="s">
        <v>66</v>
      </c>
      <c r="C41" s="51"/>
    </row>
    <row r="42" spans="1:3" ht="15.75">
      <c r="A42" s="7"/>
      <c r="B42" s="7"/>
      <c r="C42" s="7"/>
    </row>
    <row r="47" ht="12.75">
      <c r="G47" s="5"/>
    </row>
  </sheetData>
  <sheetProtection/>
  <mergeCells count="11">
    <mergeCell ref="B2:C2"/>
    <mergeCell ref="B1:C1"/>
    <mergeCell ref="B3:C3"/>
    <mergeCell ref="B41:C41"/>
    <mergeCell ref="A39:B39"/>
    <mergeCell ref="B4:C4"/>
    <mergeCell ref="A9:C9"/>
    <mergeCell ref="B5:C5"/>
    <mergeCell ref="A10:C10"/>
    <mergeCell ref="A8:C8"/>
    <mergeCell ref="B6:C6"/>
  </mergeCells>
  <printOptions/>
  <pageMargins left="0.7874015748031497" right="0.31496062992125984" top="0.7874015748031497" bottom="0.5511811023622047" header="0.35433070866141736" footer="0.35433070866141736"/>
  <pageSetup fitToHeight="2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6.875" style="0" customWidth="1"/>
    <col min="2" max="2" width="13.75390625" style="0" customWidth="1"/>
  </cols>
  <sheetData>
    <row r="1" spans="2:4" ht="12.75">
      <c r="B1" t="s">
        <v>55</v>
      </c>
      <c r="D1" t="s">
        <v>56</v>
      </c>
    </row>
    <row r="2" spans="1:5" ht="12.75">
      <c r="A2" t="s">
        <v>57</v>
      </c>
      <c r="B2" s="44">
        <v>15860.63</v>
      </c>
      <c r="D2" s="45">
        <f>B2-B9</f>
        <v>2534.5</v>
      </c>
      <c r="E2">
        <f>D2*50%</f>
        <v>1267.25</v>
      </c>
    </row>
    <row r="3" spans="1:2" ht="12.75">
      <c r="A3" t="s">
        <v>58</v>
      </c>
      <c r="B3" s="44">
        <v>17566.4</v>
      </c>
    </row>
    <row r="4" spans="2:4" ht="12.75">
      <c r="B4" s="46">
        <f>B2-B3</f>
        <v>-1705.7700000000023</v>
      </c>
      <c r="C4" s="47">
        <f>-($B$4)/($B$2-$B$9)%</f>
        <v>67.30203195896635</v>
      </c>
      <c r="D4" s="48"/>
    </row>
    <row r="5" spans="3:4" ht="12.75">
      <c r="C5" s="47">
        <f>-($B$4)/($B$2)%</f>
        <v>10.754743033536514</v>
      </c>
      <c r="D5" s="48"/>
    </row>
    <row r="6" spans="1:4" ht="12.75">
      <c r="A6" t="s">
        <v>59</v>
      </c>
      <c r="B6" s="44">
        <f>B2</f>
        <v>15860.63</v>
      </c>
      <c r="D6" s="48"/>
    </row>
    <row r="7" spans="1:4" ht="12.75">
      <c r="A7" t="s">
        <v>60</v>
      </c>
      <c r="B7" s="48"/>
      <c r="D7" s="48"/>
    </row>
    <row r="8" spans="1:4" ht="12.75">
      <c r="A8" t="s">
        <v>61</v>
      </c>
      <c r="B8" s="49">
        <v>2534.5</v>
      </c>
      <c r="D8" s="48"/>
    </row>
    <row r="9" spans="1:4" ht="12.75">
      <c r="A9" t="s">
        <v>62</v>
      </c>
      <c r="B9" s="44">
        <f>B6-B8</f>
        <v>13326.13</v>
      </c>
      <c r="D9" s="48"/>
    </row>
    <row r="10" spans="2:4" ht="12.75">
      <c r="B10" s="48"/>
      <c r="D10" s="48"/>
    </row>
    <row r="11" spans="2:4" ht="12.75">
      <c r="B11" s="48"/>
      <c r="D11" s="48"/>
    </row>
    <row r="12" ht="12.75">
      <c r="B12" s="48"/>
    </row>
    <row r="13" spans="1:2" ht="12.75">
      <c r="A13" t="s">
        <v>63</v>
      </c>
      <c r="B13" s="44">
        <f>-(B2+'[1]источники'!C13+'[1]источники'!C18)</f>
        <v>-15987.33</v>
      </c>
    </row>
    <row r="14" spans="1:4" ht="12.75">
      <c r="A14" t="s">
        <v>64</v>
      </c>
      <c r="B14" s="44">
        <f>B3+'[1]источники'!C15-'[1]источники'!C20</f>
        <v>17566.4</v>
      </c>
      <c r="D14" s="44">
        <f>B3+'[1]источники'!C15+'[1]источники'!C20</f>
        <v>17566.4</v>
      </c>
    </row>
    <row r="15" spans="1:2" ht="12.75">
      <c r="A15" t="s">
        <v>65</v>
      </c>
      <c r="B15" s="49">
        <f>B13+B14</f>
        <v>1579.0700000000015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-</cp:lastModifiedBy>
  <cp:lastPrinted>2022-09-26T02:16:38Z</cp:lastPrinted>
  <dcterms:created xsi:type="dcterms:W3CDTF">2007-08-15T05:52:27Z</dcterms:created>
  <dcterms:modified xsi:type="dcterms:W3CDTF">2022-10-03T02:22:34Z</dcterms:modified>
  <cp:category/>
  <cp:version/>
  <cp:contentType/>
  <cp:contentStatus/>
</cp:coreProperties>
</file>