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3740" activeTab="1"/>
  </bookViews>
  <sheets>
    <sheet name="Бюджет (2)" sheetId="2" r:id="rId1"/>
    <sheet name="Бюджет (3)" sheetId="3" r:id="rId2"/>
  </sheets>
  <definedNames>
    <definedName name="APPT" localSheetId="0">'Бюджет (2)'!#REF!</definedName>
    <definedName name="APPT" localSheetId="1">'Бюджет (3)'!#REF!</definedName>
    <definedName name="FIO" localSheetId="0">'Бюджет (2)'!#REF!</definedName>
    <definedName name="FIO" localSheetId="1">'Бюджет (3)'!#REF!</definedName>
    <definedName name="LAST_CELL" localSheetId="0">'Бюджет (2)'!$J$113</definedName>
    <definedName name="LAST_CELL" localSheetId="1">'Бюджет (3)'!$J$113</definedName>
    <definedName name="SIGN" localSheetId="0">'Бюджет (2)'!#REF!</definedName>
    <definedName name="SIGN" localSheetId="1">'Бюджет (3)'!#REF!</definedName>
    <definedName name="_xlnm.Print_Area" localSheetId="0">'Бюджет (2)'!$A$1:$H$113</definedName>
    <definedName name="_xlnm.Print_Area" localSheetId="1">'Бюджет (3)'!$A$1:$H$113</definedName>
  </definedNames>
  <calcPr calcId="114210"/>
</workbook>
</file>

<file path=xl/calcChain.xml><?xml version="1.0" encoding="utf-8"?>
<calcChain xmlns="http://schemas.openxmlformats.org/spreadsheetml/2006/main">
  <c r="G19" i="3"/>
  <c r="G18"/>
  <c r="H18"/>
  <c r="G25"/>
  <c r="H25"/>
  <c r="H108"/>
  <c r="G108"/>
  <c r="H107"/>
  <c r="G107"/>
  <c r="H106"/>
  <c r="G106"/>
  <c r="H105"/>
  <c r="G105"/>
  <c r="H103"/>
  <c r="G103"/>
  <c r="H102"/>
  <c r="G102"/>
  <c r="H101"/>
  <c r="G101"/>
  <c r="G100"/>
  <c r="G99"/>
  <c r="H100"/>
  <c r="H99"/>
  <c r="H97"/>
  <c r="G97"/>
  <c r="H96"/>
  <c r="G96"/>
  <c r="H95"/>
  <c r="G95"/>
  <c r="H94"/>
  <c r="G94"/>
  <c r="H92"/>
  <c r="G92"/>
  <c r="H88"/>
  <c r="G88"/>
  <c r="H87"/>
  <c r="H86"/>
  <c r="H85"/>
  <c r="H83"/>
  <c r="G83"/>
  <c r="H82"/>
  <c r="G82"/>
  <c r="H81"/>
  <c r="G81"/>
  <c r="H79"/>
  <c r="G79"/>
  <c r="H77"/>
  <c r="G77"/>
  <c r="H75"/>
  <c r="G75"/>
  <c r="H74"/>
  <c r="G74"/>
  <c r="H73"/>
  <c r="H72"/>
  <c r="H71"/>
  <c r="H70"/>
  <c r="G73"/>
  <c r="G72"/>
  <c r="G71"/>
  <c r="G70"/>
  <c r="H67"/>
  <c r="G67"/>
  <c r="H66"/>
  <c r="H65"/>
  <c r="G66"/>
  <c r="G65"/>
  <c r="G64"/>
  <c r="H63"/>
  <c r="G63"/>
  <c r="H61"/>
  <c r="G61"/>
  <c r="H60"/>
  <c r="H59"/>
  <c r="G60"/>
  <c r="G59"/>
  <c r="H57"/>
  <c r="H52"/>
  <c r="H51"/>
  <c r="G57"/>
  <c r="H55"/>
  <c r="G55"/>
  <c r="H53"/>
  <c r="G53"/>
  <c r="G52"/>
  <c r="G51"/>
  <c r="G50"/>
  <c r="G49"/>
  <c r="H46"/>
  <c r="H45"/>
  <c r="H44"/>
  <c r="H43"/>
  <c r="G46"/>
  <c r="G45"/>
  <c r="G44"/>
  <c r="G43"/>
  <c r="H41"/>
  <c r="G41"/>
  <c r="H40"/>
  <c r="G40"/>
  <c r="H38"/>
  <c r="G38"/>
  <c r="H37"/>
  <c r="G37"/>
  <c r="H36"/>
  <c r="G36"/>
  <c r="H34"/>
  <c r="G34"/>
  <c r="H33"/>
  <c r="G33"/>
  <c r="H32"/>
  <c r="G32"/>
  <c r="H30"/>
  <c r="G30"/>
  <c r="H29"/>
  <c r="G29"/>
  <c r="H28"/>
  <c r="H27"/>
  <c r="G28"/>
  <c r="G27"/>
  <c r="H23"/>
  <c r="G23"/>
  <c r="H22"/>
  <c r="G22"/>
  <c r="G21"/>
  <c r="H21"/>
  <c r="H19"/>
  <c r="G17"/>
  <c r="G16"/>
  <c r="G15"/>
  <c r="H17"/>
  <c r="H16"/>
  <c r="H15"/>
  <c r="H13"/>
  <c r="G13"/>
  <c r="G12"/>
  <c r="G11"/>
  <c r="H12"/>
  <c r="H11"/>
  <c r="H112" i="2"/>
  <c r="G112"/>
  <c r="H72"/>
  <c r="G87" i="3"/>
  <c r="G86"/>
  <c r="G85"/>
  <c r="G10"/>
  <c r="G9"/>
  <c r="G110"/>
  <c r="H10"/>
  <c r="H50"/>
  <c r="H49"/>
  <c r="H64"/>
  <c r="H9"/>
  <c r="H110"/>
  <c r="G89" i="2"/>
  <c r="G83"/>
  <c r="G82"/>
  <c r="G81"/>
  <c r="G13"/>
  <c r="G12"/>
  <c r="G11"/>
  <c r="H13"/>
  <c r="H12"/>
  <c r="H11"/>
  <c r="G19"/>
  <c r="G17"/>
  <c r="G16"/>
  <c r="G15"/>
  <c r="H19"/>
  <c r="H17"/>
  <c r="H16"/>
  <c r="H15"/>
  <c r="G23"/>
  <c r="H23"/>
  <c r="H22"/>
  <c r="H21"/>
  <c r="H25"/>
  <c r="G26"/>
  <c r="G25"/>
  <c r="G30"/>
  <c r="G29"/>
  <c r="G28"/>
  <c r="G27"/>
  <c r="H30"/>
  <c r="H29"/>
  <c r="H28"/>
  <c r="H27"/>
  <c r="G34"/>
  <c r="G33"/>
  <c r="G32"/>
  <c r="H34"/>
  <c r="H33"/>
  <c r="H32"/>
  <c r="G38"/>
  <c r="G37"/>
  <c r="H38"/>
  <c r="H37"/>
  <c r="G41"/>
  <c r="G40"/>
  <c r="H41"/>
  <c r="H40"/>
  <c r="G46"/>
  <c r="G45"/>
  <c r="G44"/>
  <c r="G43"/>
  <c r="H46"/>
  <c r="H45"/>
  <c r="H44"/>
  <c r="H43"/>
  <c r="G53"/>
  <c r="G52"/>
  <c r="G51"/>
  <c r="H53"/>
  <c r="H52"/>
  <c r="H51"/>
  <c r="G55"/>
  <c r="H55"/>
  <c r="G57"/>
  <c r="H57"/>
  <c r="G63"/>
  <c r="G61"/>
  <c r="G60"/>
  <c r="G59"/>
  <c r="G50"/>
  <c r="G49"/>
  <c r="H63"/>
  <c r="H61"/>
  <c r="H60"/>
  <c r="H59"/>
  <c r="H50"/>
  <c r="H49"/>
  <c r="G67"/>
  <c r="G66"/>
  <c r="G65"/>
  <c r="H67"/>
  <c r="H66"/>
  <c r="H65"/>
  <c r="G74"/>
  <c r="G73"/>
  <c r="G72"/>
  <c r="G71"/>
  <c r="G70"/>
  <c r="H74"/>
  <c r="H73"/>
  <c r="H71"/>
  <c r="H70"/>
  <c r="G75"/>
  <c r="H75"/>
  <c r="G77"/>
  <c r="H77"/>
  <c r="G79"/>
  <c r="H79"/>
  <c r="H83"/>
  <c r="H82"/>
  <c r="H81"/>
  <c r="G88"/>
  <c r="G87"/>
  <c r="G86"/>
  <c r="G85"/>
  <c r="H88"/>
  <c r="H87"/>
  <c r="H86"/>
  <c r="H85"/>
  <c r="G92"/>
  <c r="H92"/>
  <c r="G97"/>
  <c r="G96"/>
  <c r="G95"/>
  <c r="G94"/>
  <c r="H97"/>
  <c r="H96"/>
  <c r="H95"/>
  <c r="H94"/>
  <c r="G103"/>
  <c r="G102"/>
  <c r="G101"/>
  <c r="G100"/>
  <c r="G99"/>
  <c r="H103"/>
  <c r="H102"/>
  <c r="H101"/>
  <c r="H100"/>
  <c r="H99"/>
  <c r="G108"/>
  <c r="G107"/>
  <c r="G106"/>
  <c r="G105"/>
  <c r="H108"/>
  <c r="H107"/>
  <c r="H106"/>
  <c r="H105"/>
  <c r="H64"/>
  <c r="H36"/>
  <c r="H9"/>
  <c r="H110"/>
  <c r="G64"/>
  <c r="G36"/>
  <c r="G9"/>
  <c r="G110"/>
  <c r="G22"/>
  <c r="G21"/>
  <c r="G10"/>
  <c r="H10"/>
</calcChain>
</file>

<file path=xl/sharedStrings.xml><?xml version="1.0" encoding="utf-8"?>
<sst xmlns="http://schemas.openxmlformats.org/spreadsheetml/2006/main" count="1020" uniqueCount="142">
  <si>
    <t>КВСР</t>
  </si>
  <si>
    <t>КФСР</t>
  </si>
  <si>
    <t>КЦСР</t>
  </si>
  <si>
    <t>КВР</t>
  </si>
  <si>
    <t>901</t>
  </si>
  <si>
    <t>Функционирование высшего должностного лица субъекта Российской Федерации и муниципального образования</t>
  </si>
  <si>
    <t>991П000000</t>
  </si>
  <si>
    <t>Финансовое обеспечение выполнения функций органов местного самоуправления</t>
  </si>
  <si>
    <t>9910020801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</si>
  <si>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</si>
  <si>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</si>
  <si>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</si>
  <si>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</si>
  <si>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обеспечения государственных (муниципальных) нужд</t>
  </si>
  <si>
    <t>800</t>
  </si>
  <si>
    <t>Иные бюджетные ассигнования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</si>
  <si>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</si>
  <si>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9910020130</t>
  </si>
  <si>
    <t>Осуществление полномочий по внешнему муниципальному финансовому контролю в поселении</t>
  </si>
  <si>
    <t>500</t>
  </si>
  <si>
    <t>Межбюджетные трансферты</t>
  </si>
  <si>
    <t>9910029880</t>
  </si>
  <si>
    <t>Передача части полномочий по решению вопросов местного значения</t>
  </si>
  <si>
    <t>Резервные фонды</t>
  </si>
  <si>
    <t>992П000000</t>
  </si>
  <si>
    <t>Осуществление отдельных полномочий по учету средств резервного фонда</t>
  </si>
  <si>
    <t>9920035320</t>
  </si>
  <si>
    <t>Резервные фонды местных администраций</t>
  </si>
  <si>
    <t>Другие общегосударственные вопросы</t>
  </si>
  <si>
    <t>9910029630</t>
  </si>
  <si>
    <t>Обеспечение открытости и доступности к проектам и принятым нормативным правовым актам</t>
  </si>
  <si>
    <t>994П000000</t>
  </si>
  <si>
    <t>Обеспечение реализации отдельных государственных полномочий</t>
  </si>
  <si>
    <t>9940073150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</si>
  <si>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</si>
  <si>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Мобилизационная и вневойсковая подготовка</t>
  </si>
  <si>
    <t>9940051180</t>
  </si>
  <si>
    <t>Обеспечение пожарной безопасности</t>
  </si>
  <si>
    <t>0100Б00000</t>
  </si>
  <si>
    <t>Муниципальная программа " Обеспечение первичных мер пожарной безопасности и защиты населения от чрезвычайных ситуаций на территории Бадарминского муниципального образования на 2021-2023 годы"</t>
  </si>
  <si>
    <t>0101Б00000</t>
  </si>
  <si>
    <t>0101Б21010</t>
  </si>
  <si>
    <t>Мероприятие "Опашка и расширение минерализованных полос"</t>
  </si>
  <si>
    <t>0101Б21020</t>
  </si>
  <si>
    <t>Мероприятие "Приобретение (изготовление) методических материалов"</t>
  </si>
  <si>
    <t>0101Б21040</t>
  </si>
  <si>
    <t>Установка двух источников наружного противопожарного водоема (емкостей) в п.Бадарма</t>
  </si>
  <si>
    <t>999П000000</t>
  </si>
  <si>
    <t>Реализация мероприятий направленных на решение вопросов местного значения муниципального образования</t>
  </si>
  <si>
    <t>9990300000</t>
  </si>
  <si>
    <t>9990327410</t>
  </si>
  <si>
    <t>Обеспечение первичных мер пожарной безопасности в границах населенных пунктов сельского поселения</t>
  </si>
  <si>
    <t>Общеэкономические вопросы</t>
  </si>
  <si>
    <t>9940073110</t>
  </si>
  <si>
    <t>Осуществление отдельных областных государственных полномочий в сфере водоснабжения и водоотведения</t>
  </si>
  <si>
    <t>Дорожное хозяйство (дорожные фонды)</t>
  </si>
  <si>
    <t>1000Б00000</t>
  </si>
  <si>
    <t>Муниципальная программа комплекного развития транспортной инфраструктуры Бадарминского муниципального образования на 2018-2026 годы"</t>
  </si>
  <si>
    <t>1001Б00000</t>
  </si>
  <si>
    <t>1001Б11010</t>
  </si>
  <si>
    <t>Мероприятие" Содержание автомобильных дорог "</t>
  </si>
  <si>
    <t>1001Б11020</t>
  </si>
  <si>
    <t>Мероприятие" Обустройство автомобильных дорог"</t>
  </si>
  <si>
    <t>1001Б11030</t>
  </si>
  <si>
    <t>Мероприятие" Освещение автомобильных дорог"</t>
  </si>
  <si>
    <t>Благоустройство</t>
  </si>
  <si>
    <t>9990800000</t>
  </si>
  <si>
    <t>Создание условий на организацию досуга и обеспечения жителей поселения услугами организаций культуры</t>
  </si>
  <si>
    <t>9990820199</t>
  </si>
  <si>
    <t>Организация основной деятельности и содержание муниципальных учреждений</t>
  </si>
  <si>
    <t>99908S2370</t>
  </si>
  <si>
    <t>Реализация мероприятий перечня проектов народных инициатив</t>
  </si>
  <si>
    <t>Пенсионное обеспечение</t>
  </si>
  <si>
    <t>993П000000</t>
  </si>
  <si>
    <t>Выплаты гражданам, замещавших должности муниципальной службы в органах местного самоуправления</t>
  </si>
  <si>
    <t>9930015340</t>
  </si>
  <si>
    <t>Выплаты пенсии за выслугу лет лицам, замещавших должности муниципальной службы органов местного самоуправления муниципального образования</t>
  </si>
  <si>
    <t>300</t>
  </si>
  <si>
    <t>Социальное обеспечение и иные выплаты населению</t>
  </si>
  <si>
    <t>Другие вопросы в области физической культуры и спорта</t>
  </si>
  <si>
    <t>0900Б00000</t>
  </si>
  <si>
    <t>Муниципальная программа " Развитие физической культуры и спорта Бадарминского муниципального образования на 2021-2023 годы"</t>
  </si>
  <si>
    <t>0901Б00000</t>
  </si>
  <si>
    <t>0901Б29010</t>
  </si>
  <si>
    <t>Мероприятие "Массовые физкультурно-спортивные мероприятия"</t>
  </si>
  <si>
    <t>Обслуживание государственного внутреннего и муниципального долга</t>
  </si>
  <si>
    <t>998П000000</t>
  </si>
  <si>
    <t>Управление государственным долгом</t>
  </si>
  <si>
    <t>9980029880</t>
  </si>
  <si>
    <t>Обслуживание государственного (муниципального) внутреннего долга</t>
  </si>
  <si>
    <t>700</t>
  </si>
  <si>
    <t>Обслуживание государственного (муниципального) долга</t>
  </si>
  <si>
    <t>Итого</t>
  </si>
  <si>
    <t>01</t>
  </si>
  <si>
    <t>02</t>
  </si>
  <si>
    <t>04</t>
  </si>
  <si>
    <t>06</t>
  </si>
  <si>
    <t>11</t>
  </si>
  <si>
    <t>13</t>
  </si>
  <si>
    <t>03</t>
  </si>
  <si>
    <t>10</t>
  </si>
  <si>
    <t>09</t>
  </si>
  <si>
    <t>05</t>
  </si>
  <si>
    <t>08</t>
  </si>
  <si>
    <t>АДМИНИСТРАЦИЯ БАДАРМИНСКОГО МУНИЦИПАЛЬНОГО ОБРАЗОВАНИЯ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</si>
  <si>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</si>
  <si>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</si>
  <si>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</si>
  <si>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"Защита населения и территории от чрезвычайных ситуаций природного и техногенного характера, пожарная безопасность"</t>
  </si>
  <si>
    <t>НАЦИОНАЛЬНАЯ ЭКОНОМИКА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</si>
  <si>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</si>
  <si>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</si>
  <si>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</si>
  <si>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</si>
  <si>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Обеспечение проведения выборов и референдумов</t>
  </si>
  <si>
    <t>07</t>
  </si>
  <si>
    <t>Организация и проведение выборов высшего должностного лица  органа местного самоуправления</t>
  </si>
  <si>
    <t>Проведение выборов и референдумов</t>
  </si>
  <si>
    <t>Обеспечение проведения выборов</t>
  </si>
  <si>
    <t>Наименование</t>
  </si>
  <si>
    <t xml:space="preserve">Председатель Думы  Бадарминского </t>
  </si>
  <si>
    <t>2024 год</t>
  </si>
  <si>
    <t xml:space="preserve">к решению Думы Бадарминского </t>
  </si>
  <si>
    <t xml:space="preserve">созыва от                    № </t>
  </si>
  <si>
    <t xml:space="preserve">                                                                                         муниципального образования четвертого</t>
  </si>
  <si>
    <t>муниципального образования                                                                                       А.Н. Рысенков</t>
  </si>
  <si>
    <t>Приложение № 9</t>
  </si>
  <si>
    <t>Ведомственная структура расходов бюджета Бадарминского муниципального образования на плановый период 2024-2025 год (по главным распорядителям, разделам, подразделам, целевым статьям (муниципальным программам  и непрограммным направлениям деятельности) группам видов расходов классификации расходов бюджетов)</t>
  </si>
  <si>
    <t>2025 год</t>
  </si>
  <si>
    <t>1001Б11040</t>
  </si>
  <si>
    <t>+</t>
  </si>
  <si>
    <t>программа</t>
  </si>
  <si>
    <t>Реализация мероприятий, направленных на благоустройство территории сельского поселения</t>
  </si>
  <si>
    <t>Организация благоустройства территории поселения</t>
  </si>
  <si>
    <t>9990500000</t>
  </si>
  <si>
    <t>9990531820</t>
  </si>
  <si>
    <t>Осуществление первичного воинского учета органами местного самоуправления поселений, муниципальных и городских округов</t>
  </si>
  <si>
    <t>11 мес</t>
  </si>
  <si>
    <t>Приложение № 8</t>
  </si>
  <si>
    <t xml:space="preserve">                                                                                         муниципального образования</t>
  </si>
  <si>
    <t>пятого созыва от 28.12.2022 № 5/1</t>
  </si>
  <si>
    <t xml:space="preserve">Председатель Думы, глава  Бадарминского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</si>
</sst>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7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0" xfId="0" applyFont="1"/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 applyProtection="1">
      <alignment horizontal="left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/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0" xfId="0" applyFill="1"/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/>
    </xf>
    <xf numFmtId="4" fontId="2" fillId="0" borderId="0" xfId="0" applyNumberFormat="1" applyFont="1" applyFill="1"/>
    <xf numFmtId="0" fontId="5" fillId="0" borderId="0" xfId="0" applyFont="1" applyFill="1"/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/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165" fontId="1" fillId="0" borderId="1" xfId="0" applyNumberFormat="1" applyFont="1" applyFill="1" applyBorder="1" applyAlignment="1" applyProtection="1">
      <alignment horizontal="right" vertical="center" wrapText="1"/>
    </xf>
    <xf numFmtId="165" fontId="2" fillId="0" borderId="1" xfId="0" applyNumberFormat="1" applyFont="1" applyFill="1" applyBorder="1" applyAlignment="1" applyProtection="1">
      <alignment horizontal="right" vertical="center" wrapText="1"/>
    </xf>
    <xf numFmtId="165" fontId="1" fillId="2" borderId="1" xfId="0" applyNumberFormat="1" applyFont="1" applyFill="1" applyBorder="1" applyAlignment="1" applyProtection="1">
      <alignment horizontal="right" vertical="center" wrapText="1"/>
    </xf>
    <xf numFmtId="165" fontId="2" fillId="2" borderId="1" xfId="0" applyNumberFormat="1" applyFont="1" applyFill="1" applyBorder="1" applyAlignment="1" applyProtection="1">
      <alignment horizontal="right" vertical="center" wrapText="1"/>
    </xf>
    <xf numFmtId="165" fontId="1" fillId="0" borderId="1" xfId="0" applyNumberFormat="1" applyFont="1" applyFill="1" applyBorder="1" applyAlignment="1" applyProtection="1">
      <alignment horizontal="right"/>
    </xf>
    <xf numFmtId="0" fontId="6" fillId="0" borderId="0" xfId="0" applyFont="1"/>
    <xf numFmtId="0" fontId="6" fillId="0" borderId="0" xfId="0" applyFont="1" applyFill="1"/>
    <xf numFmtId="4" fontId="6" fillId="0" borderId="0" xfId="0" applyNumberFormat="1" applyFont="1" applyFill="1"/>
    <xf numFmtId="49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Fill="1" applyAlignment="1"/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14"/>
  <sheetViews>
    <sheetView showGridLines="0" topLeftCell="A88" zoomScaleNormal="100" workbookViewId="0">
      <selection activeCell="J111" sqref="J111"/>
    </sheetView>
  </sheetViews>
  <sheetFormatPr defaultRowHeight="12.75" outlineLevelRow="7"/>
  <cols>
    <col min="1" max="1" width="47" style="2" customWidth="1"/>
    <col min="2" max="2" width="5.7109375" style="14" bestFit="1" customWidth="1"/>
    <col min="3" max="3" width="4" style="14" customWidth="1"/>
    <col min="4" max="4" width="4.42578125" style="14" customWidth="1"/>
    <col min="5" max="5" width="11.28515625" style="14" bestFit="1" customWidth="1"/>
    <col min="6" max="6" width="4.7109375" style="14" bestFit="1" customWidth="1"/>
    <col min="7" max="7" width="8.85546875" style="14" customWidth="1"/>
    <col min="8" max="8" width="8.85546875" style="14" bestFit="1" customWidth="1"/>
    <col min="9" max="9" width="4.42578125" style="14" customWidth="1"/>
    <col min="10" max="11" width="9.140625" style="18"/>
  </cols>
  <sheetData>
    <row r="1" spans="1:8" ht="15.75">
      <c r="A1" s="12"/>
      <c r="B1" s="13"/>
      <c r="C1" s="45" t="s">
        <v>126</v>
      </c>
      <c r="D1" s="45"/>
      <c r="E1" s="45"/>
      <c r="F1" s="45"/>
      <c r="G1" s="45"/>
      <c r="H1" s="46"/>
    </row>
    <row r="2" spans="1:8" ht="15.75">
      <c r="A2" s="12"/>
      <c r="B2" s="17"/>
      <c r="C2" s="45" t="s">
        <v>122</v>
      </c>
      <c r="D2" s="45"/>
      <c r="E2" s="45"/>
      <c r="F2" s="45"/>
      <c r="G2" s="45"/>
      <c r="H2" s="46"/>
    </row>
    <row r="3" spans="1:8" ht="15.75">
      <c r="A3" s="47" t="s">
        <v>124</v>
      </c>
      <c r="B3" s="48"/>
      <c r="C3" s="48"/>
      <c r="D3" s="48"/>
      <c r="E3" s="48"/>
      <c r="F3" s="48"/>
      <c r="G3" s="48"/>
      <c r="H3" s="49"/>
    </row>
    <row r="4" spans="1:8" ht="15.75">
      <c r="A4" s="12"/>
      <c r="B4" s="45" t="s">
        <v>123</v>
      </c>
      <c r="C4" s="45"/>
      <c r="D4" s="45"/>
      <c r="E4" s="45"/>
      <c r="F4" s="45"/>
      <c r="G4" s="45"/>
      <c r="H4" s="46"/>
    </row>
    <row r="5" spans="1:8" ht="15.75">
      <c r="A5" s="14"/>
      <c r="B5" s="15"/>
      <c r="C5" s="16"/>
      <c r="D5" s="16"/>
      <c r="E5" s="15"/>
      <c r="F5" s="15"/>
      <c r="G5" s="15"/>
    </row>
    <row r="6" spans="1:8" ht="91.5" customHeight="1">
      <c r="A6" s="44" t="s">
        <v>127</v>
      </c>
      <c r="B6" s="44"/>
      <c r="C6" s="44"/>
      <c r="D6" s="44"/>
      <c r="E6" s="44"/>
      <c r="F6" s="44"/>
      <c r="G6" s="44"/>
    </row>
    <row r="8" spans="1:8" ht="25.5">
      <c r="A8" s="3" t="s">
        <v>119</v>
      </c>
      <c r="B8" s="19" t="s">
        <v>0</v>
      </c>
      <c r="C8" s="42" t="s">
        <v>1</v>
      </c>
      <c r="D8" s="43"/>
      <c r="E8" s="19" t="s">
        <v>2</v>
      </c>
      <c r="F8" s="19" t="s">
        <v>3</v>
      </c>
      <c r="G8" s="19" t="s">
        <v>121</v>
      </c>
      <c r="H8" s="19" t="s">
        <v>128</v>
      </c>
    </row>
    <row r="9" spans="1:8" ht="25.5">
      <c r="A9" s="4" t="s">
        <v>104</v>
      </c>
      <c r="B9" s="19" t="s">
        <v>4</v>
      </c>
      <c r="C9" s="19"/>
      <c r="D9" s="19"/>
      <c r="E9" s="19"/>
      <c r="F9" s="19"/>
      <c r="G9" s="34">
        <f>G11+G15+G21+G32+G36+G43+G49+G64+G81+G85+G94+G105</f>
        <v>14483.5</v>
      </c>
      <c r="H9" s="34">
        <f>H11+H15+H21+H32+H36+H43+H49+H64+H81+H85+H94+H105</f>
        <v>14747.6</v>
      </c>
    </row>
    <row r="10" spans="1:8">
      <c r="A10" s="4" t="s">
        <v>105</v>
      </c>
      <c r="B10" s="19"/>
      <c r="C10" s="19" t="s">
        <v>93</v>
      </c>
      <c r="D10" s="19"/>
      <c r="E10" s="19"/>
      <c r="F10" s="19"/>
      <c r="G10" s="34">
        <f>G11+G15+G21+G32+G36+G27</f>
        <v>6141.4500000000007</v>
      </c>
      <c r="H10" s="34">
        <f>H11+H15+H21+H32+H36+H27</f>
        <v>6249.3899999999994</v>
      </c>
    </row>
    <row r="11" spans="1:8" ht="38.25" outlineLevel="1">
      <c r="A11" s="5" t="s">
        <v>5</v>
      </c>
      <c r="B11" s="19" t="s">
        <v>4</v>
      </c>
      <c r="C11" s="19" t="s">
        <v>93</v>
      </c>
      <c r="D11" s="19" t="s">
        <v>94</v>
      </c>
      <c r="E11" s="19"/>
      <c r="F11" s="19"/>
      <c r="G11" s="34">
        <f t="shared" ref="G11:H13" si="0">G12</f>
        <v>1264</v>
      </c>
      <c r="H11" s="34">
        <f t="shared" si="0"/>
        <v>1264</v>
      </c>
    </row>
    <row r="12" spans="1:8" ht="25.5" outlineLevel="3">
      <c r="A12" s="5" t="s">
        <v>7</v>
      </c>
      <c r="B12" s="19" t="s">
        <v>4</v>
      </c>
      <c r="C12" s="19" t="s">
        <v>93</v>
      </c>
      <c r="D12" s="19" t="s">
        <v>94</v>
      </c>
      <c r="E12" s="19" t="s">
        <v>6</v>
      </c>
      <c r="F12" s="19"/>
      <c r="G12" s="34">
        <f t="shared" si="0"/>
        <v>1264</v>
      </c>
      <c r="H12" s="34">
        <f t="shared" si="0"/>
        <v>1264</v>
      </c>
    </row>
    <row r="13" spans="1:8" ht="25.5" outlineLevel="4">
      <c r="A13" s="5" t="s">
        <v>7</v>
      </c>
      <c r="B13" s="19" t="s">
        <v>4</v>
      </c>
      <c r="C13" s="19" t="s">
        <v>93</v>
      </c>
      <c r="D13" s="19" t="s">
        <v>94</v>
      </c>
      <c r="E13" s="19" t="s">
        <v>8</v>
      </c>
      <c r="F13" s="19"/>
      <c r="G13" s="34">
        <f t="shared" si="0"/>
        <v>1264</v>
      </c>
      <c r="H13" s="34">
        <f t="shared" si="0"/>
        <v>1264</v>
      </c>
    </row>
    <row r="14" spans="1:8" ht="63.75" outlineLevel="7">
      <c r="A14" s="6" t="s">
        <v>10</v>
      </c>
      <c r="B14" s="20" t="s">
        <v>4</v>
      </c>
      <c r="C14" s="20" t="s">
        <v>93</v>
      </c>
      <c r="D14" s="20" t="s">
        <v>94</v>
      </c>
      <c r="E14" s="20" t="s">
        <v>8</v>
      </c>
      <c r="F14" s="20" t="s">
        <v>9</v>
      </c>
      <c r="G14" s="35">
        <v>1264</v>
      </c>
      <c r="H14" s="35">
        <v>1264</v>
      </c>
    </row>
    <row r="15" spans="1:8" ht="51" outlineLevel="1">
      <c r="A15" s="5" t="s">
        <v>11</v>
      </c>
      <c r="B15" s="19" t="s">
        <v>4</v>
      </c>
      <c r="C15" s="19" t="s">
        <v>93</v>
      </c>
      <c r="D15" s="19" t="s">
        <v>95</v>
      </c>
      <c r="E15" s="19"/>
      <c r="F15" s="19"/>
      <c r="G15" s="34">
        <f>G16</f>
        <v>3697.05</v>
      </c>
      <c r="H15" s="34">
        <f>H16</f>
        <v>3785.9900000000002</v>
      </c>
    </row>
    <row r="16" spans="1:8" ht="25.5" outlineLevel="3">
      <c r="A16" s="6" t="s">
        <v>7</v>
      </c>
      <c r="B16" s="20" t="s">
        <v>4</v>
      </c>
      <c r="C16" s="20" t="s">
        <v>93</v>
      </c>
      <c r="D16" s="20" t="s">
        <v>95</v>
      </c>
      <c r="E16" s="20" t="s">
        <v>6</v>
      </c>
      <c r="F16" s="20"/>
      <c r="G16" s="35">
        <f>G17</f>
        <v>3697.05</v>
      </c>
      <c r="H16" s="35">
        <f>H17</f>
        <v>3785.9900000000002</v>
      </c>
    </row>
    <row r="17" spans="1:9" ht="25.5" outlineLevel="4">
      <c r="A17" s="6" t="s">
        <v>7</v>
      </c>
      <c r="B17" s="20" t="s">
        <v>4</v>
      </c>
      <c r="C17" s="20" t="s">
        <v>93</v>
      </c>
      <c r="D17" s="20" t="s">
        <v>95</v>
      </c>
      <c r="E17" s="20" t="s">
        <v>8</v>
      </c>
      <c r="F17" s="20"/>
      <c r="G17" s="35">
        <f>G18+G19+G20</f>
        <v>3697.05</v>
      </c>
      <c r="H17" s="35">
        <f>H18+H19+H20</f>
        <v>3785.9900000000002</v>
      </c>
    </row>
    <row r="18" spans="1:9" ht="63.75" outlineLevel="7">
      <c r="A18" s="6" t="s">
        <v>10</v>
      </c>
      <c r="B18" s="20" t="s">
        <v>4</v>
      </c>
      <c r="C18" s="20" t="s">
        <v>93</v>
      </c>
      <c r="D18" s="20" t="s">
        <v>95</v>
      </c>
      <c r="E18" s="20" t="s">
        <v>8</v>
      </c>
      <c r="F18" s="20" t="s">
        <v>9</v>
      </c>
      <c r="G18" s="35">
        <v>3189.25</v>
      </c>
      <c r="H18" s="35">
        <v>3278.19</v>
      </c>
      <c r="I18" s="14" t="s">
        <v>137</v>
      </c>
    </row>
    <row r="19" spans="1:9" ht="25.5" outlineLevel="7">
      <c r="A19" s="6" t="s">
        <v>13</v>
      </c>
      <c r="B19" s="20" t="s">
        <v>4</v>
      </c>
      <c r="C19" s="20" t="s">
        <v>93</v>
      </c>
      <c r="D19" s="20" t="s">
        <v>95</v>
      </c>
      <c r="E19" s="20" t="s">
        <v>8</v>
      </c>
      <c r="F19" s="20" t="s">
        <v>12</v>
      </c>
      <c r="G19" s="35">
        <f>395.8+104.2</f>
        <v>500</v>
      </c>
      <c r="H19" s="35">
        <f>395.8+104.2</f>
        <v>500</v>
      </c>
    </row>
    <row r="20" spans="1:9" outlineLevel="7">
      <c r="A20" s="6" t="s">
        <v>15</v>
      </c>
      <c r="B20" s="20" t="s">
        <v>4</v>
      </c>
      <c r="C20" s="20" t="s">
        <v>93</v>
      </c>
      <c r="D20" s="20" t="s">
        <v>95</v>
      </c>
      <c r="E20" s="20" t="s">
        <v>8</v>
      </c>
      <c r="F20" s="20" t="s">
        <v>14</v>
      </c>
      <c r="G20" s="35">
        <v>7.8</v>
      </c>
      <c r="H20" s="35">
        <v>7.8</v>
      </c>
    </row>
    <row r="21" spans="1:9" ht="38.25" outlineLevel="1">
      <c r="A21" s="5" t="s">
        <v>16</v>
      </c>
      <c r="B21" s="19" t="s">
        <v>4</v>
      </c>
      <c r="C21" s="19" t="s">
        <v>93</v>
      </c>
      <c r="D21" s="19" t="s">
        <v>96</v>
      </c>
      <c r="E21" s="19"/>
      <c r="F21" s="19"/>
      <c r="G21" s="34">
        <f>G22</f>
        <v>1163.4000000000001</v>
      </c>
      <c r="H21" s="34">
        <f>H22</f>
        <v>1182.4000000000001</v>
      </c>
    </row>
    <row r="22" spans="1:9" ht="25.5" outlineLevel="3">
      <c r="A22" s="5" t="s">
        <v>7</v>
      </c>
      <c r="B22" s="19" t="s">
        <v>4</v>
      </c>
      <c r="C22" s="19" t="s">
        <v>93</v>
      </c>
      <c r="D22" s="19" t="s">
        <v>96</v>
      </c>
      <c r="E22" s="19" t="s">
        <v>6</v>
      </c>
      <c r="F22" s="19"/>
      <c r="G22" s="34">
        <f>G23+G25</f>
        <v>1163.4000000000001</v>
      </c>
      <c r="H22" s="34">
        <f>H23+H25</f>
        <v>1182.4000000000001</v>
      </c>
    </row>
    <row r="23" spans="1:9" ht="25.5" outlineLevel="4">
      <c r="A23" s="5" t="s">
        <v>18</v>
      </c>
      <c r="B23" s="19" t="s">
        <v>4</v>
      </c>
      <c r="C23" s="19" t="s">
        <v>93</v>
      </c>
      <c r="D23" s="19" t="s">
        <v>96</v>
      </c>
      <c r="E23" s="19" t="s">
        <v>17</v>
      </c>
      <c r="F23" s="19"/>
      <c r="G23" s="34">
        <f>G24</f>
        <v>123</v>
      </c>
      <c r="H23" s="34">
        <f>H24</f>
        <v>123</v>
      </c>
    </row>
    <row r="24" spans="1:9" outlineLevel="7">
      <c r="A24" s="6" t="s">
        <v>20</v>
      </c>
      <c r="B24" s="20" t="s">
        <v>4</v>
      </c>
      <c r="C24" s="20" t="s">
        <v>93</v>
      </c>
      <c r="D24" s="20" t="s">
        <v>96</v>
      </c>
      <c r="E24" s="20" t="s">
        <v>17</v>
      </c>
      <c r="F24" s="20" t="s">
        <v>19</v>
      </c>
      <c r="G24" s="35">
        <v>123</v>
      </c>
      <c r="H24" s="35">
        <v>123</v>
      </c>
    </row>
    <row r="25" spans="1:9" ht="25.5" outlineLevel="4">
      <c r="A25" s="5" t="s">
        <v>22</v>
      </c>
      <c r="B25" s="19" t="s">
        <v>4</v>
      </c>
      <c r="C25" s="19" t="s">
        <v>93</v>
      </c>
      <c r="D25" s="19" t="s">
        <v>96</v>
      </c>
      <c r="E25" s="19" t="s">
        <v>21</v>
      </c>
      <c r="F25" s="19"/>
      <c r="G25" s="34">
        <f>G26</f>
        <v>1040.4000000000001</v>
      </c>
      <c r="H25" s="34">
        <f>H26</f>
        <v>1059.4000000000001</v>
      </c>
    </row>
    <row r="26" spans="1:9" outlineLevel="7">
      <c r="A26" s="6" t="s">
        <v>20</v>
      </c>
      <c r="B26" s="20" t="s">
        <v>4</v>
      </c>
      <c r="C26" s="20" t="s">
        <v>93</v>
      </c>
      <c r="D26" s="20" t="s">
        <v>96</v>
      </c>
      <c r="E26" s="20" t="s">
        <v>21</v>
      </c>
      <c r="F26" s="20" t="s">
        <v>19</v>
      </c>
      <c r="G26" s="35">
        <f>1040.4</f>
        <v>1040.4000000000001</v>
      </c>
      <c r="H26" s="35">
        <v>1059.4000000000001</v>
      </c>
    </row>
    <row r="27" spans="1:9" ht="12.75" hidden="1" customHeight="1" outlineLevel="7">
      <c r="A27" s="11" t="s">
        <v>114</v>
      </c>
      <c r="B27" s="19" t="s">
        <v>4</v>
      </c>
      <c r="C27" s="19" t="s">
        <v>93</v>
      </c>
      <c r="D27" s="19" t="s">
        <v>115</v>
      </c>
      <c r="E27" s="19"/>
      <c r="F27" s="19"/>
      <c r="G27" s="34">
        <f t="shared" ref="G27:H30" si="1">G28</f>
        <v>0</v>
      </c>
      <c r="H27" s="34">
        <f t="shared" si="1"/>
        <v>0</v>
      </c>
    </row>
    <row r="28" spans="1:9" ht="12.75" hidden="1" customHeight="1" outlineLevel="7">
      <c r="A28" s="11" t="s">
        <v>118</v>
      </c>
      <c r="B28" s="19" t="s">
        <v>4</v>
      </c>
      <c r="C28" s="19" t="s">
        <v>93</v>
      </c>
      <c r="D28" s="19" t="s">
        <v>115</v>
      </c>
      <c r="E28" s="21">
        <v>9960000000</v>
      </c>
      <c r="F28" s="19"/>
      <c r="G28" s="34">
        <f t="shared" si="1"/>
        <v>0</v>
      </c>
      <c r="H28" s="34">
        <f t="shared" si="1"/>
        <v>0</v>
      </c>
    </row>
    <row r="29" spans="1:9" ht="12.75" hidden="1" customHeight="1" outlineLevel="7">
      <c r="A29" s="11" t="s">
        <v>117</v>
      </c>
      <c r="B29" s="19" t="s">
        <v>4</v>
      </c>
      <c r="C29" s="19" t="s">
        <v>93</v>
      </c>
      <c r="D29" s="19" t="s">
        <v>115</v>
      </c>
      <c r="E29" s="21">
        <v>9960035850</v>
      </c>
      <c r="F29" s="19"/>
      <c r="G29" s="34">
        <f t="shared" si="1"/>
        <v>0</v>
      </c>
      <c r="H29" s="34">
        <f t="shared" si="1"/>
        <v>0</v>
      </c>
    </row>
    <row r="30" spans="1:9" ht="25.5" hidden="1" customHeight="1" outlineLevel="7">
      <c r="A30" s="11" t="s">
        <v>116</v>
      </c>
      <c r="B30" s="19" t="s">
        <v>4</v>
      </c>
      <c r="C30" s="19" t="s">
        <v>93</v>
      </c>
      <c r="D30" s="19" t="s">
        <v>115</v>
      </c>
      <c r="E30" s="21">
        <v>9960035851</v>
      </c>
      <c r="F30" s="19"/>
      <c r="G30" s="34">
        <f t="shared" si="1"/>
        <v>0</v>
      </c>
      <c r="H30" s="34">
        <f t="shared" si="1"/>
        <v>0</v>
      </c>
    </row>
    <row r="31" spans="1:9" ht="12.75" hidden="1" customHeight="1" outlineLevel="7">
      <c r="A31" s="10" t="s">
        <v>15</v>
      </c>
      <c r="B31" s="20" t="s">
        <v>4</v>
      </c>
      <c r="C31" s="20" t="s">
        <v>93</v>
      </c>
      <c r="D31" s="20" t="s">
        <v>115</v>
      </c>
      <c r="E31" s="22">
        <v>9960035851</v>
      </c>
      <c r="F31" s="20" t="s">
        <v>14</v>
      </c>
      <c r="G31" s="35"/>
      <c r="H31" s="35"/>
    </row>
    <row r="32" spans="1:9" outlineLevel="1">
      <c r="A32" s="5" t="s">
        <v>23</v>
      </c>
      <c r="B32" s="19" t="s">
        <v>4</v>
      </c>
      <c r="C32" s="19" t="s">
        <v>93</v>
      </c>
      <c r="D32" s="19" t="s">
        <v>97</v>
      </c>
      <c r="E32" s="19"/>
      <c r="F32" s="19"/>
      <c r="G32" s="34">
        <f t="shared" ref="G32:H34" si="2">G33</f>
        <v>15</v>
      </c>
      <c r="H32" s="34">
        <f t="shared" si="2"/>
        <v>15</v>
      </c>
    </row>
    <row r="33" spans="1:8" ht="25.5" outlineLevel="3">
      <c r="A33" s="5" t="s">
        <v>25</v>
      </c>
      <c r="B33" s="19" t="s">
        <v>4</v>
      </c>
      <c r="C33" s="19" t="s">
        <v>93</v>
      </c>
      <c r="D33" s="19" t="s">
        <v>97</v>
      </c>
      <c r="E33" s="19" t="s">
        <v>24</v>
      </c>
      <c r="F33" s="19"/>
      <c r="G33" s="34">
        <f t="shared" si="2"/>
        <v>15</v>
      </c>
      <c r="H33" s="34">
        <f t="shared" si="2"/>
        <v>15</v>
      </c>
    </row>
    <row r="34" spans="1:8" outlineLevel="4">
      <c r="A34" s="5" t="s">
        <v>27</v>
      </c>
      <c r="B34" s="19" t="s">
        <v>4</v>
      </c>
      <c r="C34" s="19" t="s">
        <v>93</v>
      </c>
      <c r="D34" s="19" t="s">
        <v>97</v>
      </c>
      <c r="E34" s="19" t="s">
        <v>26</v>
      </c>
      <c r="F34" s="19"/>
      <c r="G34" s="34">
        <f t="shared" si="2"/>
        <v>15</v>
      </c>
      <c r="H34" s="34">
        <f t="shared" si="2"/>
        <v>15</v>
      </c>
    </row>
    <row r="35" spans="1:8" outlineLevel="7">
      <c r="A35" s="6" t="s">
        <v>15</v>
      </c>
      <c r="B35" s="20" t="s">
        <v>4</v>
      </c>
      <c r="C35" s="20" t="s">
        <v>93</v>
      </c>
      <c r="D35" s="20" t="s">
        <v>97</v>
      </c>
      <c r="E35" s="20" t="s">
        <v>26</v>
      </c>
      <c r="F35" s="20" t="s">
        <v>14</v>
      </c>
      <c r="G35" s="35">
        <v>15</v>
      </c>
      <c r="H35" s="35">
        <v>15</v>
      </c>
    </row>
    <row r="36" spans="1:8" outlineLevel="1">
      <c r="A36" s="5" t="s">
        <v>28</v>
      </c>
      <c r="B36" s="19" t="s">
        <v>4</v>
      </c>
      <c r="C36" s="19" t="s">
        <v>93</v>
      </c>
      <c r="D36" s="19" t="s">
        <v>98</v>
      </c>
      <c r="E36" s="19"/>
      <c r="F36" s="19"/>
      <c r="G36" s="34">
        <f>G37+G40</f>
        <v>2</v>
      </c>
      <c r="H36" s="34">
        <f>H37+H40</f>
        <v>2</v>
      </c>
    </row>
    <row r="37" spans="1:8" ht="25.5" outlineLevel="3">
      <c r="A37" s="5" t="s">
        <v>7</v>
      </c>
      <c r="B37" s="19" t="s">
        <v>4</v>
      </c>
      <c r="C37" s="19" t="s">
        <v>93</v>
      </c>
      <c r="D37" s="19" t="s">
        <v>98</v>
      </c>
      <c r="E37" s="19" t="s">
        <v>6</v>
      </c>
      <c r="F37" s="19"/>
      <c r="G37" s="34">
        <f>G38</f>
        <v>1.3</v>
      </c>
      <c r="H37" s="34">
        <f>H38</f>
        <v>1.3</v>
      </c>
    </row>
    <row r="38" spans="1:8" ht="25.5" outlineLevel="4">
      <c r="A38" s="5" t="s">
        <v>30</v>
      </c>
      <c r="B38" s="19" t="s">
        <v>4</v>
      </c>
      <c r="C38" s="19" t="s">
        <v>93</v>
      </c>
      <c r="D38" s="19" t="s">
        <v>98</v>
      </c>
      <c r="E38" s="19" t="s">
        <v>29</v>
      </c>
      <c r="F38" s="19"/>
      <c r="G38" s="34">
        <f>G39</f>
        <v>1.3</v>
      </c>
      <c r="H38" s="34">
        <f>H39</f>
        <v>1.3</v>
      </c>
    </row>
    <row r="39" spans="1:8" ht="25.5" outlineLevel="7">
      <c r="A39" s="6" t="s">
        <v>13</v>
      </c>
      <c r="B39" s="20" t="s">
        <v>4</v>
      </c>
      <c r="C39" s="20" t="s">
        <v>93</v>
      </c>
      <c r="D39" s="20" t="s">
        <v>98</v>
      </c>
      <c r="E39" s="20" t="s">
        <v>29</v>
      </c>
      <c r="F39" s="20" t="s">
        <v>12</v>
      </c>
      <c r="G39" s="35">
        <v>1.3</v>
      </c>
      <c r="H39" s="35">
        <v>1.3</v>
      </c>
    </row>
    <row r="40" spans="1:8" ht="25.5" outlineLevel="3">
      <c r="A40" s="5" t="s">
        <v>32</v>
      </c>
      <c r="B40" s="19" t="s">
        <v>4</v>
      </c>
      <c r="C40" s="19" t="s">
        <v>93</v>
      </c>
      <c r="D40" s="19" t="s">
        <v>98</v>
      </c>
      <c r="E40" s="19" t="s">
        <v>31</v>
      </c>
      <c r="F40" s="19"/>
      <c r="G40" s="34">
        <f>G41</f>
        <v>0.7</v>
      </c>
      <c r="H40" s="34">
        <f>H41</f>
        <v>0.7</v>
      </c>
    </row>
    <row r="41" spans="1:8" ht="89.25" outlineLevel="4">
      <c r="A41" s="7" t="s">
        <v>34</v>
      </c>
      <c r="B41" s="19" t="s">
        <v>4</v>
      </c>
      <c r="C41" s="19" t="s">
        <v>93</v>
      </c>
      <c r="D41" s="19" t="s">
        <v>98</v>
      </c>
      <c r="E41" s="19" t="s">
        <v>33</v>
      </c>
      <c r="F41" s="19"/>
      <c r="G41" s="34">
        <f>G42</f>
        <v>0.7</v>
      </c>
      <c r="H41" s="34">
        <f>H42</f>
        <v>0.7</v>
      </c>
    </row>
    <row r="42" spans="1:8" ht="25.5" outlineLevel="7">
      <c r="A42" s="6" t="s">
        <v>13</v>
      </c>
      <c r="B42" s="20" t="s">
        <v>4</v>
      </c>
      <c r="C42" s="20" t="s">
        <v>93</v>
      </c>
      <c r="D42" s="20" t="s">
        <v>98</v>
      </c>
      <c r="E42" s="20" t="s">
        <v>33</v>
      </c>
      <c r="F42" s="20" t="s">
        <v>12</v>
      </c>
      <c r="G42" s="35">
        <v>0.7</v>
      </c>
      <c r="H42" s="35">
        <v>0.7</v>
      </c>
    </row>
    <row r="43" spans="1:8" outlineLevel="7">
      <c r="A43" s="4" t="s">
        <v>106</v>
      </c>
      <c r="B43" s="20"/>
      <c r="C43" s="19" t="s">
        <v>94</v>
      </c>
      <c r="D43" s="20"/>
      <c r="E43" s="20"/>
      <c r="F43" s="20"/>
      <c r="G43" s="34">
        <f t="shared" ref="G43:H45" si="3">G44</f>
        <v>216.1</v>
      </c>
      <c r="H43" s="34">
        <f t="shared" si="3"/>
        <v>224.1</v>
      </c>
    </row>
    <row r="44" spans="1:8" outlineLevel="1">
      <c r="A44" s="5" t="s">
        <v>35</v>
      </c>
      <c r="B44" s="19" t="s">
        <v>4</v>
      </c>
      <c r="C44" s="19" t="s">
        <v>94</v>
      </c>
      <c r="D44" s="19" t="s">
        <v>99</v>
      </c>
      <c r="E44" s="19"/>
      <c r="F44" s="19"/>
      <c r="G44" s="34">
        <f t="shared" si="3"/>
        <v>216.1</v>
      </c>
      <c r="H44" s="34">
        <f t="shared" si="3"/>
        <v>224.1</v>
      </c>
    </row>
    <row r="45" spans="1:8" ht="25.5" outlineLevel="3">
      <c r="A45" s="5" t="s">
        <v>32</v>
      </c>
      <c r="B45" s="19" t="s">
        <v>4</v>
      </c>
      <c r="C45" s="19" t="s">
        <v>94</v>
      </c>
      <c r="D45" s="19" t="s">
        <v>99</v>
      </c>
      <c r="E45" s="19" t="s">
        <v>31</v>
      </c>
      <c r="F45" s="19"/>
      <c r="G45" s="34">
        <f t="shared" si="3"/>
        <v>216.1</v>
      </c>
      <c r="H45" s="34">
        <f t="shared" si="3"/>
        <v>224.1</v>
      </c>
    </row>
    <row r="46" spans="1:8" ht="42" customHeight="1" outlineLevel="4">
      <c r="A46" s="6" t="s">
        <v>136</v>
      </c>
      <c r="B46" s="20" t="s">
        <v>4</v>
      </c>
      <c r="C46" s="20" t="s">
        <v>94</v>
      </c>
      <c r="D46" s="20" t="s">
        <v>99</v>
      </c>
      <c r="E46" s="20" t="s">
        <v>36</v>
      </c>
      <c r="F46" s="20"/>
      <c r="G46" s="35">
        <f>G47+G48</f>
        <v>216.1</v>
      </c>
      <c r="H46" s="35">
        <f>H47+H48</f>
        <v>224.1</v>
      </c>
    </row>
    <row r="47" spans="1:8" ht="63.75" outlineLevel="7">
      <c r="A47" s="6" t="s">
        <v>10</v>
      </c>
      <c r="B47" s="20" t="s">
        <v>4</v>
      </c>
      <c r="C47" s="20" t="s">
        <v>94</v>
      </c>
      <c r="D47" s="20" t="s">
        <v>99</v>
      </c>
      <c r="E47" s="20" t="s">
        <v>36</v>
      </c>
      <c r="F47" s="20" t="s">
        <v>9</v>
      </c>
      <c r="G47" s="35">
        <v>191.1</v>
      </c>
      <c r="H47" s="35">
        <v>199.1</v>
      </c>
    </row>
    <row r="48" spans="1:8" ht="25.5" outlineLevel="7">
      <c r="A48" s="6" t="s">
        <v>13</v>
      </c>
      <c r="B48" s="20" t="s">
        <v>4</v>
      </c>
      <c r="C48" s="20" t="s">
        <v>94</v>
      </c>
      <c r="D48" s="20" t="s">
        <v>99</v>
      </c>
      <c r="E48" s="20" t="s">
        <v>36</v>
      </c>
      <c r="F48" s="20" t="s">
        <v>12</v>
      </c>
      <c r="G48" s="35">
        <v>25</v>
      </c>
      <c r="H48" s="35">
        <v>25</v>
      </c>
    </row>
    <row r="49" spans="1:10" ht="25.5" outlineLevel="7">
      <c r="A49" s="4" t="s">
        <v>107</v>
      </c>
      <c r="B49" s="20"/>
      <c r="C49" s="19" t="s">
        <v>99</v>
      </c>
      <c r="D49" s="20"/>
      <c r="E49" s="20"/>
      <c r="F49" s="20"/>
      <c r="G49" s="34">
        <f>G50</f>
        <v>2401</v>
      </c>
      <c r="H49" s="34">
        <f>H50</f>
        <v>2465</v>
      </c>
    </row>
    <row r="50" spans="1:10" ht="37.5" customHeight="1" outlineLevel="1" collapsed="1">
      <c r="A50" s="1" t="s">
        <v>108</v>
      </c>
      <c r="B50" s="19" t="s">
        <v>4</v>
      </c>
      <c r="C50" s="19" t="s">
        <v>99</v>
      </c>
      <c r="D50" s="19" t="s">
        <v>100</v>
      </c>
      <c r="E50" s="19"/>
      <c r="F50" s="19"/>
      <c r="G50" s="34">
        <f>G59+G51</f>
        <v>2401</v>
      </c>
      <c r="H50" s="34">
        <f>H59+H51</f>
        <v>2465</v>
      </c>
    </row>
    <row r="51" spans="1:10" ht="51" hidden="1" customHeight="1" outlineLevel="2">
      <c r="A51" s="5" t="s">
        <v>39</v>
      </c>
      <c r="B51" s="19" t="s">
        <v>4</v>
      </c>
      <c r="C51" s="19" t="s">
        <v>99</v>
      </c>
      <c r="D51" s="19" t="s">
        <v>100</v>
      </c>
      <c r="E51" s="19" t="s">
        <v>38</v>
      </c>
      <c r="F51" s="19"/>
      <c r="G51" s="34">
        <f>G52</f>
        <v>0</v>
      </c>
      <c r="H51" s="34">
        <f>H52</f>
        <v>0</v>
      </c>
    </row>
    <row r="52" spans="1:10" ht="12.75" hidden="1" customHeight="1" outlineLevel="3">
      <c r="A52" s="5" t="s">
        <v>37</v>
      </c>
      <c r="B52" s="19" t="s">
        <v>4</v>
      </c>
      <c r="C52" s="19" t="s">
        <v>99</v>
      </c>
      <c r="D52" s="19" t="s">
        <v>100</v>
      </c>
      <c r="E52" s="19" t="s">
        <v>40</v>
      </c>
      <c r="F52" s="19"/>
      <c r="G52" s="34">
        <f>G53+G55+G57</f>
        <v>0</v>
      </c>
      <c r="H52" s="34">
        <f>H53+H55+H57</f>
        <v>0</v>
      </c>
    </row>
    <row r="53" spans="1:10" ht="25.5" hidden="1" customHeight="1" outlineLevel="4">
      <c r="A53" s="5" t="s">
        <v>42</v>
      </c>
      <c r="B53" s="19" t="s">
        <v>4</v>
      </c>
      <c r="C53" s="19" t="s">
        <v>99</v>
      </c>
      <c r="D53" s="19" t="s">
        <v>100</v>
      </c>
      <c r="E53" s="19" t="s">
        <v>41</v>
      </c>
      <c r="F53" s="19"/>
      <c r="G53" s="34">
        <f>G54</f>
        <v>0</v>
      </c>
      <c r="H53" s="34">
        <f>H54</f>
        <v>0</v>
      </c>
    </row>
    <row r="54" spans="1:10" ht="25.5" hidden="1" customHeight="1" outlineLevel="7">
      <c r="A54" s="6" t="s">
        <v>13</v>
      </c>
      <c r="B54" s="20" t="s">
        <v>4</v>
      </c>
      <c r="C54" s="20" t="s">
        <v>99</v>
      </c>
      <c r="D54" s="20" t="s">
        <v>100</v>
      </c>
      <c r="E54" s="20" t="s">
        <v>41</v>
      </c>
      <c r="F54" s="20" t="s">
        <v>12</v>
      </c>
      <c r="G54" s="35"/>
      <c r="H54" s="35"/>
    </row>
    <row r="55" spans="1:10" ht="25.5" hidden="1" customHeight="1" outlineLevel="4">
      <c r="A55" s="5" t="s">
        <v>44</v>
      </c>
      <c r="B55" s="19" t="s">
        <v>4</v>
      </c>
      <c r="C55" s="19" t="s">
        <v>99</v>
      </c>
      <c r="D55" s="19" t="s">
        <v>100</v>
      </c>
      <c r="E55" s="19" t="s">
        <v>43</v>
      </c>
      <c r="F55" s="19"/>
      <c r="G55" s="34">
        <f>G56</f>
        <v>0</v>
      </c>
      <c r="H55" s="34">
        <f>H56</f>
        <v>0</v>
      </c>
    </row>
    <row r="56" spans="1:10" ht="25.5" hidden="1" customHeight="1" outlineLevel="7">
      <c r="A56" s="6" t="s">
        <v>13</v>
      </c>
      <c r="B56" s="20" t="s">
        <v>4</v>
      </c>
      <c r="C56" s="20" t="s">
        <v>99</v>
      </c>
      <c r="D56" s="20" t="s">
        <v>100</v>
      </c>
      <c r="E56" s="20" t="s">
        <v>43</v>
      </c>
      <c r="F56" s="20" t="s">
        <v>12</v>
      </c>
      <c r="G56" s="35"/>
      <c r="H56" s="35"/>
    </row>
    <row r="57" spans="1:10" ht="25.5" hidden="1" customHeight="1" outlineLevel="4">
      <c r="A57" s="5" t="s">
        <v>46</v>
      </c>
      <c r="B57" s="19" t="s">
        <v>4</v>
      </c>
      <c r="C57" s="19" t="s">
        <v>99</v>
      </c>
      <c r="D57" s="19" t="s">
        <v>100</v>
      </c>
      <c r="E57" s="19" t="s">
        <v>45</v>
      </c>
      <c r="F57" s="19"/>
      <c r="G57" s="34">
        <f>G58</f>
        <v>0</v>
      </c>
      <c r="H57" s="34">
        <f>H58</f>
        <v>0</v>
      </c>
    </row>
    <row r="58" spans="1:10" ht="25.5" hidden="1" customHeight="1" outlineLevel="7">
      <c r="A58" s="6" t="s">
        <v>13</v>
      </c>
      <c r="B58" s="20" t="s">
        <v>4</v>
      </c>
      <c r="C58" s="20" t="s">
        <v>99</v>
      </c>
      <c r="D58" s="20" t="s">
        <v>100</v>
      </c>
      <c r="E58" s="20" t="s">
        <v>45</v>
      </c>
      <c r="F58" s="20" t="s">
        <v>12</v>
      </c>
      <c r="G58" s="35"/>
      <c r="H58" s="35"/>
    </row>
    <row r="59" spans="1:10" ht="38.25" outlineLevel="3">
      <c r="A59" s="5" t="s">
        <v>48</v>
      </c>
      <c r="B59" s="19" t="s">
        <v>4</v>
      </c>
      <c r="C59" s="19" t="s">
        <v>99</v>
      </c>
      <c r="D59" s="19" t="s">
        <v>100</v>
      </c>
      <c r="E59" s="19" t="s">
        <v>47</v>
      </c>
      <c r="F59" s="19"/>
      <c r="G59" s="34">
        <f>G60</f>
        <v>2401</v>
      </c>
      <c r="H59" s="34">
        <f>H60</f>
        <v>2465</v>
      </c>
    </row>
    <row r="60" spans="1:10" outlineLevel="4">
      <c r="A60" s="5" t="s">
        <v>37</v>
      </c>
      <c r="B60" s="19" t="s">
        <v>4</v>
      </c>
      <c r="C60" s="19" t="s">
        <v>99</v>
      </c>
      <c r="D60" s="19" t="s">
        <v>100</v>
      </c>
      <c r="E60" s="19" t="s">
        <v>49</v>
      </c>
      <c r="F60" s="19"/>
      <c r="G60" s="34">
        <f>G61</f>
        <v>2401</v>
      </c>
      <c r="H60" s="34">
        <f>H61</f>
        <v>2465</v>
      </c>
    </row>
    <row r="61" spans="1:10" ht="25.5" outlineLevel="5">
      <c r="A61" s="5" t="s">
        <v>51</v>
      </c>
      <c r="B61" s="19" t="s">
        <v>4</v>
      </c>
      <c r="C61" s="19" t="s">
        <v>99</v>
      </c>
      <c r="D61" s="19" t="s">
        <v>100</v>
      </c>
      <c r="E61" s="19" t="s">
        <v>50</v>
      </c>
      <c r="F61" s="19"/>
      <c r="G61" s="34">
        <f>G62+G63</f>
        <v>2401</v>
      </c>
      <c r="H61" s="34">
        <f>H62+H63</f>
        <v>2465</v>
      </c>
    </row>
    <row r="62" spans="1:10" ht="63.75" outlineLevel="7">
      <c r="A62" s="6" t="s">
        <v>10</v>
      </c>
      <c r="B62" s="20" t="s">
        <v>4</v>
      </c>
      <c r="C62" s="20" t="s">
        <v>99</v>
      </c>
      <c r="D62" s="20" t="s">
        <v>100</v>
      </c>
      <c r="E62" s="20" t="s">
        <v>50</v>
      </c>
      <c r="F62" s="20" t="s">
        <v>9</v>
      </c>
      <c r="G62" s="35">
        <v>2100</v>
      </c>
      <c r="H62" s="35">
        <v>2150</v>
      </c>
    </row>
    <row r="63" spans="1:10" ht="25.5" outlineLevel="7">
      <c r="A63" s="6" t="s">
        <v>13</v>
      </c>
      <c r="B63" s="20" t="s">
        <v>4</v>
      </c>
      <c r="C63" s="20" t="s">
        <v>99</v>
      </c>
      <c r="D63" s="20" t="s">
        <v>100</v>
      </c>
      <c r="E63" s="20" t="s">
        <v>50</v>
      </c>
      <c r="F63" s="20" t="s">
        <v>12</v>
      </c>
      <c r="G63" s="35">
        <f>165+136</f>
        <v>301</v>
      </c>
      <c r="H63" s="35">
        <f>165+150</f>
        <v>315</v>
      </c>
      <c r="I63" s="14" t="s">
        <v>130</v>
      </c>
      <c r="J63" s="27" t="s">
        <v>131</v>
      </c>
    </row>
    <row r="64" spans="1:10" outlineLevel="7">
      <c r="A64" s="4" t="s">
        <v>109</v>
      </c>
      <c r="B64" s="20"/>
      <c r="C64" s="19" t="s">
        <v>95</v>
      </c>
      <c r="D64" s="20"/>
      <c r="E64" s="20"/>
      <c r="F64" s="20"/>
      <c r="G64" s="34">
        <f>G65+G70</f>
        <v>1302.45</v>
      </c>
      <c r="H64" s="34">
        <f>H65+H70</f>
        <v>1371.71</v>
      </c>
    </row>
    <row r="65" spans="1:11" outlineLevel="1">
      <c r="A65" s="5" t="s">
        <v>52</v>
      </c>
      <c r="B65" s="19" t="s">
        <v>4</v>
      </c>
      <c r="C65" s="19" t="s">
        <v>95</v>
      </c>
      <c r="D65" s="19" t="s">
        <v>93</v>
      </c>
      <c r="E65" s="19"/>
      <c r="F65" s="19"/>
      <c r="G65" s="34">
        <f>G66</f>
        <v>64.5</v>
      </c>
      <c r="H65" s="34">
        <f>H66</f>
        <v>64.5</v>
      </c>
    </row>
    <row r="66" spans="1:11" ht="25.5" outlineLevel="3">
      <c r="A66" s="5" t="s">
        <v>32</v>
      </c>
      <c r="B66" s="19" t="s">
        <v>4</v>
      </c>
      <c r="C66" s="19" t="s">
        <v>95</v>
      </c>
      <c r="D66" s="19" t="s">
        <v>93</v>
      </c>
      <c r="E66" s="19" t="s">
        <v>31</v>
      </c>
      <c r="F66" s="19"/>
      <c r="G66" s="34">
        <f>G67</f>
        <v>64.5</v>
      </c>
      <c r="H66" s="34">
        <f>H67</f>
        <v>64.5</v>
      </c>
    </row>
    <row r="67" spans="1:11" ht="38.25" outlineLevel="4">
      <c r="A67" s="5" t="s">
        <v>54</v>
      </c>
      <c r="B67" s="19" t="s">
        <v>4</v>
      </c>
      <c r="C67" s="19" t="s">
        <v>95</v>
      </c>
      <c r="D67" s="19" t="s">
        <v>93</v>
      </c>
      <c r="E67" s="19" t="s">
        <v>53</v>
      </c>
      <c r="F67" s="19"/>
      <c r="G67" s="34">
        <f>G68+G69</f>
        <v>64.5</v>
      </c>
      <c r="H67" s="34">
        <f>H68+H69</f>
        <v>64.5</v>
      </c>
    </row>
    <row r="68" spans="1:11" ht="63.75" outlineLevel="7">
      <c r="A68" s="6" t="s">
        <v>10</v>
      </c>
      <c r="B68" s="20" t="s">
        <v>4</v>
      </c>
      <c r="C68" s="20" t="s">
        <v>95</v>
      </c>
      <c r="D68" s="20" t="s">
        <v>93</v>
      </c>
      <c r="E68" s="20" t="s">
        <v>53</v>
      </c>
      <c r="F68" s="20" t="s">
        <v>9</v>
      </c>
      <c r="G68" s="35">
        <v>63.2</v>
      </c>
      <c r="H68" s="35">
        <v>63.2</v>
      </c>
    </row>
    <row r="69" spans="1:11" ht="25.5" outlineLevel="7">
      <c r="A69" s="6" t="s">
        <v>13</v>
      </c>
      <c r="B69" s="20" t="s">
        <v>4</v>
      </c>
      <c r="C69" s="20" t="s">
        <v>95</v>
      </c>
      <c r="D69" s="20" t="s">
        <v>93</v>
      </c>
      <c r="E69" s="20" t="s">
        <v>53</v>
      </c>
      <c r="F69" s="20" t="s">
        <v>12</v>
      </c>
      <c r="G69" s="35">
        <v>1.3</v>
      </c>
      <c r="H69" s="35">
        <v>1.3</v>
      </c>
    </row>
    <row r="70" spans="1:11" outlineLevel="1">
      <c r="A70" s="5" t="s">
        <v>55</v>
      </c>
      <c r="B70" s="19" t="s">
        <v>4</v>
      </c>
      <c r="C70" s="19" t="s">
        <v>95</v>
      </c>
      <c r="D70" s="19" t="s">
        <v>101</v>
      </c>
      <c r="E70" s="19"/>
      <c r="F70" s="19"/>
      <c r="G70" s="34">
        <f>G71</f>
        <v>1237.95</v>
      </c>
      <c r="H70" s="34">
        <f>H71</f>
        <v>1307.21</v>
      </c>
    </row>
    <row r="71" spans="1:11" ht="38.25" outlineLevel="2">
      <c r="A71" s="5" t="s">
        <v>57</v>
      </c>
      <c r="B71" s="19" t="s">
        <v>4</v>
      </c>
      <c r="C71" s="19" t="s">
        <v>95</v>
      </c>
      <c r="D71" s="19" t="s">
        <v>101</v>
      </c>
      <c r="E71" s="19" t="s">
        <v>56</v>
      </c>
      <c r="F71" s="19"/>
      <c r="G71" s="34">
        <f>G72</f>
        <v>1237.95</v>
      </c>
      <c r="H71" s="34">
        <f>H72</f>
        <v>1307.21</v>
      </c>
    </row>
    <row r="72" spans="1:11" ht="13.5" customHeight="1" outlineLevel="3">
      <c r="A72" s="5" t="s">
        <v>55</v>
      </c>
      <c r="B72" s="19" t="s">
        <v>4</v>
      </c>
      <c r="C72" s="19" t="s">
        <v>95</v>
      </c>
      <c r="D72" s="19" t="s">
        <v>101</v>
      </c>
      <c r="E72" s="19" t="s">
        <v>58</v>
      </c>
      <c r="F72" s="19"/>
      <c r="G72" s="34">
        <f>G73+G75+G77+G79</f>
        <v>1237.95</v>
      </c>
      <c r="H72" s="34">
        <f>H73+H75+H77+H79</f>
        <v>1307.21</v>
      </c>
    </row>
    <row r="73" spans="1:11" s="2" customFormat="1" outlineLevel="7">
      <c r="A73" s="4" t="s">
        <v>60</v>
      </c>
      <c r="B73" s="19" t="s">
        <v>4</v>
      </c>
      <c r="C73" s="19" t="s">
        <v>95</v>
      </c>
      <c r="D73" s="19" t="s">
        <v>101</v>
      </c>
      <c r="E73" s="24" t="s">
        <v>59</v>
      </c>
      <c r="F73" s="19"/>
      <c r="G73" s="34">
        <f>G74</f>
        <v>617.95000000000005</v>
      </c>
      <c r="H73" s="34">
        <f>H74</f>
        <v>687.21</v>
      </c>
      <c r="I73" s="14"/>
      <c r="J73" s="14"/>
      <c r="K73" s="14"/>
    </row>
    <row r="74" spans="1:11" s="2" customFormat="1" ht="25.5" outlineLevel="7">
      <c r="A74" s="8" t="s">
        <v>13</v>
      </c>
      <c r="B74" s="20" t="s">
        <v>4</v>
      </c>
      <c r="C74" s="20" t="s">
        <v>95</v>
      </c>
      <c r="D74" s="20" t="s">
        <v>101</v>
      </c>
      <c r="E74" s="24" t="s">
        <v>59</v>
      </c>
      <c r="F74" s="23" t="s">
        <v>12</v>
      </c>
      <c r="G74" s="35">
        <f>613.5+4.45</f>
        <v>617.95000000000005</v>
      </c>
      <c r="H74" s="35">
        <f>613.5+73.71</f>
        <v>687.21</v>
      </c>
      <c r="I74" s="14"/>
      <c r="J74" s="14"/>
      <c r="K74" s="14"/>
    </row>
    <row r="75" spans="1:11" s="2" customFormat="1" outlineLevel="4">
      <c r="A75" s="5" t="s">
        <v>62</v>
      </c>
      <c r="B75" s="19" t="s">
        <v>4</v>
      </c>
      <c r="C75" s="19" t="s">
        <v>95</v>
      </c>
      <c r="D75" s="19" t="s">
        <v>101</v>
      </c>
      <c r="E75" s="19" t="s">
        <v>61</v>
      </c>
      <c r="F75" s="19"/>
      <c r="G75" s="34">
        <f>G76</f>
        <v>160</v>
      </c>
      <c r="H75" s="34">
        <f>H76</f>
        <v>160</v>
      </c>
      <c r="I75" s="14"/>
      <c r="J75" s="14"/>
      <c r="K75" s="14"/>
    </row>
    <row r="76" spans="1:11" s="2" customFormat="1" ht="25.5" outlineLevel="7">
      <c r="A76" s="6" t="s">
        <v>13</v>
      </c>
      <c r="B76" s="20" t="s">
        <v>4</v>
      </c>
      <c r="C76" s="20" t="s">
        <v>95</v>
      </c>
      <c r="D76" s="20" t="s">
        <v>101</v>
      </c>
      <c r="E76" s="20" t="s">
        <v>61</v>
      </c>
      <c r="F76" s="20" t="s">
        <v>12</v>
      </c>
      <c r="G76" s="35">
        <v>160</v>
      </c>
      <c r="H76" s="35">
        <v>160</v>
      </c>
      <c r="I76" s="14"/>
      <c r="J76" s="14"/>
      <c r="K76" s="14"/>
    </row>
    <row r="77" spans="1:11" s="2" customFormat="1" outlineLevel="4">
      <c r="A77" s="5" t="s">
        <v>64</v>
      </c>
      <c r="B77" s="19" t="s">
        <v>4</v>
      </c>
      <c r="C77" s="19" t="s">
        <v>95</v>
      </c>
      <c r="D77" s="19" t="s">
        <v>101</v>
      </c>
      <c r="E77" s="19" t="s">
        <v>63</v>
      </c>
      <c r="F77" s="19"/>
      <c r="G77" s="34">
        <f>G78</f>
        <v>450</v>
      </c>
      <c r="H77" s="34">
        <f>H78</f>
        <v>450</v>
      </c>
      <c r="I77" s="14"/>
      <c r="J77" s="14"/>
      <c r="K77" s="14"/>
    </row>
    <row r="78" spans="1:11" s="2" customFormat="1" ht="25.5" outlineLevel="7">
      <c r="A78" s="6" t="s">
        <v>13</v>
      </c>
      <c r="B78" s="20" t="s">
        <v>4</v>
      </c>
      <c r="C78" s="20" t="s">
        <v>95</v>
      </c>
      <c r="D78" s="20" t="s">
        <v>101</v>
      </c>
      <c r="E78" s="20" t="s">
        <v>63</v>
      </c>
      <c r="F78" s="20" t="s">
        <v>12</v>
      </c>
      <c r="G78" s="35">
        <v>450</v>
      </c>
      <c r="H78" s="35">
        <v>450</v>
      </c>
      <c r="I78" s="14"/>
      <c r="J78" s="14"/>
      <c r="K78" s="14"/>
    </row>
    <row r="79" spans="1:11" s="2" customFormat="1" ht="18" customHeight="1" outlineLevel="7">
      <c r="A79" s="5" t="s">
        <v>55</v>
      </c>
      <c r="B79" s="19" t="s">
        <v>4</v>
      </c>
      <c r="C79" s="19" t="s">
        <v>95</v>
      </c>
      <c r="D79" s="19" t="s">
        <v>101</v>
      </c>
      <c r="E79" s="19" t="s">
        <v>129</v>
      </c>
      <c r="F79" s="19"/>
      <c r="G79" s="34">
        <f>G80</f>
        <v>10</v>
      </c>
      <c r="H79" s="34">
        <f>H80</f>
        <v>10</v>
      </c>
      <c r="I79" s="14"/>
      <c r="J79" s="14"/>
      <c r="K79" s="14"/>
    </row>
    <row r="80" spans="1:11" s="2" customFormat="1" ht="25.5" outlineLevel="7">
      <c r="A80" s="6" t="s">
        <v>13</v>
      </c>
      <c r="B80" s="20" t="s">
        <v>4</v>
      </c>
      <c r="C80" s="20" t="s">
        <v>95</v>
      </c>
      <c r="D80" s="20" t="s">
        <v>101</v>
      </c>
      <c r="E80" s="20" t="s">
        <v>129</v>
      </c>
      <c r="F80" s="20" t="s">
        <v>12</v>
      </c>
      <c r="G80" s="35">
        <v>10</v>
      </c>
      <c r="H80" s="35">
        <v>10</v>
      </c>
      <c r="I80" s="14"/>
      <c r="J80" s="14"/>
      <c r="K80" s="14"/>
    </row>
    <row r="81" spans="1:11" s="2" customFormat="1" ht="18" customHeight="1" outlineLevel="2">
      <c r="A81" s="28" t="s">
        <v>65</v>
      </c>
      <c r="B81" s="29" t="s">
        <v>4</v>
      </c>
      <c r="C81" s="29" t="s">
        <v>102</v>
      </c>
      <c r="D81" s="29" t="s">
        <v>99</v>
      </c>
      <c r="E81" s="29" t="s">
        <v>134</v>
      </c>
      <c r="F81" s="29"/>
      <c r="G81" s="36">
        <f t="shared" ref="G81:H83" si="4">G82</f>
        <v>140</v>
      </c>
      <c r="H81" s="36">
        <f t="shared" si="4"/>
        <v>115</v>
      </c>
      <c r="I81" s="30"/>
      <c r="J81" s="30"/>
      <c r="K81" s="14"/>
    </row>
    <row r="82" spans="1:11" s="2" customFormat="1" ht="25.5" outlineLevel="3">
      <c r="A82" s="31" t="s">
        <v>132</v>
      </c>
      <c r="B82" s="32" t="s">
        <v>4</v>
      </c>
      <c r="C82" s="32" t="s">
        <v>102</v>
      </c>
      <c r="D82" s="32" t="s">
        <v>99</v>
      </c>
      <c r="E82" s="32" t="s">
        <v>135</v>
      </c>
      <c r="F82" s="32"/>
      <c r="G82" s="37">
        <f t="shared" si="4"/>
        <v>140</v>
      </c>
      <c r="H82" s="37">
        <f t="shared" si="4"/>
        <v>115</v>
      </c>
      <c r="I82" s="30"/>
      <c r="J82" s="30"/>
      <c r="K82" s="14"/>
    </row>
    <row r="83" spans="1:11" s="2" customFormat="1" ht="25.5" outlineLevel="4">
      <c r="A83" s="33" t="s">
        <v>13</v>
      </c>
      <c r="B83" s="32" t="s">
        <v>4</v>
      </c>
      <c r="C83" s="32" t="s">
        <v>102</v>
      </c>
      <c r="D83" s="32" t="s">
        <v>99</v>
      </c>
      <c r="E83" s="32" t="s">
        <v>135</v>
      </c>
      <c r="F83" s="32"/>
      <c r="G83" s="37">
        <f t="shared" si="4"/>
        <v>140</v>
      </c>
      <c r="H83" s="37">
        <f t="shared" si="4"/>
        <v>115</v>
      </c>
      <c r="I83" s="30"/>
      <c r="J83" s="30"/>
      <c r="K83" s="14"/>
    </row>
    <row r="84" spans="1:11" s="2" customFormat="1" outlineLevel="7">
      <c r="A84" s="31" t="s">
        <v>133</v>
      </c>
      <c r="B84" s="32" t="s">
        <v>4</v>
      </c>
      <c r="C84" s="32" t="s">
        <v>102</v>
      </c>
      <c r="D84" s="32" t="s">
        <v>99</v>
      </c>
      <c r="E84" s="32" t="s">
        <v>135</v>
      </c>
      <c r="F84" s="32" t="s">
        <v>12</v>
      </c>
      <c r="G84" s="37">
        <v>140</v>
      </c>
      <c r="H84" s="37">
        <v>115</v>
      </c>
      <c r="I84" s="30"/>
      <c r="J84" s="30"/>
      <c r="K84" s="14"/>
    </row>
    <row r="85" spans="1:11" s="2" customFormat="1" outlineLevel="1">
      <c r="A85" s="4" t="s">
        <v>110</v>
      </c>
      <c r="B85" s="19"/>
      <c r="C85" s="19" t="s">
        <v>103</v>
      </c>
      <c r="D85" s="19"/>
      <c r="E85" s="19"/>
      <c r="F85" s="19"/>
      <c r="G85" s="34">
        <f>G86</f>
        <v>3872.2</v>
      </c>
      <c r="H85" s="34">
        <f>H86</f>
        <v>3901.62</v>
      </c>
      <c r="I85" s="14"/>
      <c r="J85" s="14"/>
      <c r="K85" s="14"/>
    </row>
    <row r="86" spans="1:11" s="2" customFormat="1" ht="38.25" outlineLevel="3">
      <c r="A86" s="6" t="s">
        <v>48</v>
      </c>
      <c r="B86" s="20" t="s">
        <v>4</v>
      </c>
      <c r="C86" s="20" t="s">
        <v>103</v>
      </c>
      <c r="D86" s="20" t="s">
        <v>93</v>
      </c>
      <c r="E86" s="20" t="s">
        <v>47</v>
      </c>
      <c r="F86" s="20"/>
      <c r="G86" s="35">
        <f>G87</f>
        <v>3872.2</v>
      </c>
      <c r="H86" s="35">
        <f>H87</f>
        <v>3901.62</v>
      </c>
      <c r="I86" s="14"/>
      <c r="J86" s="14"/>
      <c r="K86" s="14"/>
    </row>
    <row r="87" spans="1:11" s="2" customFormat="1" ht="38.25" outlineLevel="4">
      <c r="A87" s="6" t="s">
        <v>67</v>
      </c>
      <c r="B87" s="20" t="s">
        <v>4</v>
      </c>
      <c r="C87" s="20" t="s">
        <v>103</v>
      </c>
      <c r="D87" s="20" t="s">
        <v>93</v>
      </c>
      <c r="E87" s="20" t="s">
        <v>66</v>
      </c>
      <c r="F87" s="20"/>
      <c r="G87" s="35">
        <f>G88+G92</f>
        <v>3872.2</v>
      </c>
      <c r="H87" s="35">
        <f>H88+H92</f>
        <v>3901.62</v>
      </c>
      <c r="I87" s="14"/>
      <c r="J87" s="14"/>
      <c r="K87" s="14"/>
    </row>
    <row r="88" spans="1:11" s="2" customFormat="1" ht="25.5" outlineLevel="5">
      <c r="A88" s="6" t="s">
        <v>69</v>
      </c>
      <c r="B88" s="20" t="s">
        <v>4</v>
      </c>
      <c r="C88" s="20" t="s">
        <v>103</v>
      </c>
      <c r="D88" s="20" t="s">
        <v>93</v>
      </c>
      <c r="E88" s="20" t="s">
        <v>68</v>
      </c>
      <c r="F88" s="20"/>
      <c r="G88" s="35">
        <f>G89+G90+G91</f>
        <v>3459.7999999999997</v>
      </c>
      <c r="H88" s="35">
        <f>H89+H90+H91</f>
        <v>3489.22</v>
      </c>
      <c r="I88" s="14"/>
      <c r="J88" s="14"/>
      <c r="K88" s="14"/>
    </row>
    <row r="89" spans="1:11" s="2" customFormat="1" ht="63.75" outlineLevel="7">
      <c r="A89" s="6" t="s">
        <v>10</v>
      </c>
      <c r="B89" s="20" t="s">
        <v>4</v>
      </c>
      <c r="C89" s="20" t="s">
        <v>103</v>
      </c>
      <c r="D89" s="20" t="s">
        <v>93</v>
      </c>
      <c r="E89" s="20" t="s">
        <v>68</v>
      </c>
      <c r="F89" s="20" t="s">
        <v>9</v>
      </c>
      <c r="G89" s="35">
        <f>3099.2-40</f>
        <v>3059.2</v>
      </c>
      <c r="H89" s="35">
        <v>3088.62</v>
      </c>
      <c r="I89" s="14"/>
      <c r="J89" s="14"/>
      <c r="K89" s="14"/>
    </row>
    <row r="90" spans="1:11" s="2" customFormat="1" ht="25.5" outlineLevel="7">
      <c r="A90" s="6" t="s">
        <v>13</v>
      </c>
      <c r="B90" s="20" t="s">
        <v>4</v>
      </c>
      <c r="C90" s="20" t="s">
        <v>103</v>
      </c>
      <c r="D90" s="20" t="s">
        <v>93</v>
      </c>
      <c r="E90" s="20" t="s">
        <v>68</v>
      </c>
      <c r="F90" s="20" t="s">
        <v>12</v>
      </c>
      <c r="G90" s="35">
        <v>400</v>
      </c>
      <c r="H90" s="35">
        <v>400</v>
      </c>
      <c r="I90" s="14"/>
      <c r="J90" s="14"/>
      <c r="K90" s="14"/>
    </row>
    <row r="91" spans="1:11" s="2" customFormat="1" outlineLevel="7">
      <c r="A91" s="6" t="s">
        <v>15</v>
      </c>
      <c r="B91" s="20" t="s">
        <v>4</v>
      </c>
      <c r="C91" s="20" t="s">
        <v>103</v>
      </c>
      <c r="D91" s="20" t="s">
        <v>93</v>
      </c>
      <c r="E91" s="20" t="s">
        <v>68</v>
      </c>
      <c r="F91" s="20" t="s">
        <v>14</v>
      </c>
      <c r="G91" s="35">
        <v>0.6</v>
      </c>
      <c r="H91" s="35">
        <v>0.6</v>
      </c>
      <c r="I91" s="14"/>
      <c r="J91" s="14"/>
      <c r="K91" s="14"/>
    </row>
    <row r="92" spans="1:11" s="2" customFormat="1" ht="25.5" outlineLevel="5">
      <c r="A92" s="6" t="s">
        <v>71</v>
      </c>
      <c r="B92" s="20" t="s">
        <v>4</v>
      </c>
      <c r="C92" s="20" t="s">
        <v>103</v>
      </c>
      <c r="D92" s="20" t="s">
        <v>93</v>
      </c>
      <c r="E92" s="20" t="s">
        <v>70</v>
      </c>
      <c r="F92" s="20"/>
      <c r="G92" s="35">
        <f>G93</f>
        <v>412.4</v>
      </c>
      <c r="H92" s="35">
        <f>H93</f>
        <v>412.4</v>
      </c>
      <c r="I92" s="14"/>
      <c r="J92" s="14"/>
      <c r="K92" s="14"/>
    </row>
    <row r="93" spans="1:11" s="2" customFormat="1" ht="25.5" outlineLevel="7">
      <c r="A93" s="6" t="s">
        <v>13</v>
      </c>
      <c r="B93" s="20" t="s">
        <v>4</v>
      </c>
      <c r="C93" s="20" t="s">
        <v>103</v>
      </c>
      <c r="D93" s="20" t="s">
        <v>93</v>
      </c>
      <c r="E93" s="20" t="s">
        <v>70</v>
      </c>
      <c r="F93" s="20" t="s">
        <v>12</v>
      </c>
      <c r="G93" s="35">
        <v>412.4</v>
      </c>
      <c r="H93" s="35">
        <v>412.4</v>
      </c>
      <c r="I93" s="14"/>
      <c r="J93" s="14"/>
      <c r="K93" s="14"/>
    </row>
    <row r="94" spans="1:11" s="2" customFormat="1" outlineLevel="7">
      <c r="A94" s="4" t="s">
        <v>111</v>
      </c>
      <c r="B94" s="20"/>
      <c r="C94" s="19" t="s">
        <v>100</v>
      </c>
      <c r="D94" s="20"/>
      <c r="E94" s="20"/>
      <c r="F94" s="20"/>
      <c r="G94" s="34">
        <f t="shared" ref="G94:H97" si="5">G95</f>
        <v>400</v>
      </c>
      <c r="H94" s="34">
        <f t="shared" si="5"/>
        <v>400</v>
      </c>
      <c r="I94" s="14"/>
      <c r="J94" s="14"/>
      <c r="K94" s="14"/>
    </row>
    <row r="95" spans="1:11" s="2" customFormat="1" outlineLevel="1">
      <c r="A95" s="5" t="s">
        <v>72</v>
      </c>
      <c r="B95" s="19" t="s">
        <v>4</v>
      </c>
      <c r="C95" s="19" t="s">
        <v>100</v>
      </c>
      <c r="D95" s="19" t="s">
        <v>93</v>
      </c>
      <c r="E95" s="19"/>
      <c r="F95" s="19"/>
      <c r="G95" s="34">
        <f t="shared" si="5"/>
        <v>400</v>
      </c>
      <c r="H95" s="34">
        <f t="shared" si="5"/>
        <v>400</v>
      </c>
      <c r="I95" s="14"/>
      <c r="J95" s="14"/>
      <c r="K95" s="14"/>
    </row>
    <row r="96" spans="1:11" s="2" customFormat="1" ht="38.25" outlineLevel="3">
      <c r="A96" s="5" t="s">
        <v>74</v>
      </c>
      <c r="B96" s="19" t="s">
        <v>4</v>
      </c>
      <c r="C96" s="19" t="s">
        <v>100</v>
      </c>
      <c r="D96" s="19" t="s">
        <v>93</v>
      </c>
      <c r="E96" s="19" t="s">
        <v>73</v>
      </c>
      <c r="F96" s="19"/>
      <c r="G96" s="34">
        <f t="shared" si="5"/>
        <v>400</v>
      </c>
      <c r="H96" s="34">
        <f t="shared" si="5"/>
        <v>400</v>
      </c>
      <c r="I96" s="14"/>
      <c r="J96" s="14"/>
      <c r="K96" s="14"/>
    </row>
    <row r="97" spans="1:11" s="2" customFormat="1" ht="38.25" outlineLevel="4">
      <c r="A97" s="5" t="s">
        <v>76</v>
      </c>
      <c r="B97" s="19" t="s">
        <v>4</v>
      </c>
      <c r="C97" s="19" t="s">
        <v>100</v>
      </c>
      <c r="D97" s="19" t="s">
        <v>93</v>
      </c>
      <c r="E97" s="19" t="s">
        <v>75</v>
      </c>
      <c r="F97" s="19"/>
      <c r="G97" s="34">
        <f t="shared" si="5"/>
        <v>400</v>
      </c>
      <c r="H97" s="34">
        <f t="shared" si="5"/>
        <v>400</v>
      </c>
      <c r="I97" s="14"/>
      <c r="J97" s="14"/>
      <c r="K97" s="14"/>
    </row>
    <row r="98" spans="1:11" s="2" customFormat="1" outlineLevel="7">
      <c r="A98" s="6" t="s">
        <v>78</v>
      </c>
      <c r="B98" s="20" t="s">
        <v>4</v>
      </c>
      <c r="C98" s="20" t="s">
        <v>100</v>
      </c>
      <c r="D98" s="20" t="s">
        <v>93</v>
      </c>
      <c r="E98" s="20" t="s">
        <v>75</v>
      </c>
      <c r="F98" s="20" t="s">
        <v>77</v>
      </c>
      <c r="G98" s="35">
        <v>400</v>
      </c>
      <c r="H98" s="35">
        <v>400</v>
      </c>
      <c r="I98" s="14"/>
      <c r="J98" s="14"/>
      <c r="K98" s="14"/>
    </row>
    <row r="99" spans="1:11" s="2" customFormat="1" ht="12.75" hidden="1" customHeight="1" outlineLevel="7">
      <c r="A99" s="4" t="s">
        <v>112</v>
      </c>
      <c r="B99" s="20"/>
      <c r="C99" s="19" t="s">
        <v>97</v>
      </c>
      <c r="D99" s="20"/>
      <c r="E99" s="20"/>
      <c r="F99" s="20"/>
      <c r="G99" s="34">
        <f t="shared" ref="G99:H103" si="6">G100</f>
        <v>0</v>
      </c>
      <c r="H99" s="34">
        <f t="shared" si="6"/>
        <v>0</v>
      </c>
      <c r="I99" s="14"/>
      <c r="J99" s="14"/>
      <c r="K99" s="14"/>
    </row>
    <row r="100" spans="1:11" s="2" customFormat="1" ht="25.5" hidden="1" customHeight="1" outlineLevel="1">
      <c r="A100" s="5" t="s">
        <v>79</v>
      </c>
      <c r="B100" s="19" t="s">
        <v>4</v>
      </c>
      <c r="C100" s="19" t="s">
        <v>97</v>
      </c>
      <c r="D100" s="19" t="s">
        <v>102</v>
      </c>
      <c r="E100" s="19"/>
      <c r="F100" s="19"/>
      <c r="G100" s="34">
        <f t="shared" si="6"/>
        <v>0</v>
      </c>
      <c r="H100" s="34">
        <f t="shared" si="6"/>
        <v>0</v>
      </c>
      <c r="I100" s="14"/>
      <c r="J100" s="14"/>
      <c r="K100" s="14"/>
    </row>
    <row r="101" spans="1:11" s="2" customFormat="1" ht="38.25" hidden="1" customHeight="1" outlineLevel="2">
      <c r="A101" s="5" t="s">
        <v>81</v>
      </c>
      <c r="B101" s="19" t="s">
        <v>4</v>
      </c>
      <c r="C101" s="19" t="s">
        <v>97</v>
      </c>
      <c r="D101" s="19" t="s">
        <v>102</v>
      </c>
      <c r="E101" s="19" t="s">
        <v>80</v>
      </c>
      <c r="F101" s="19"/>
      <c r="G101" s="34">
        <f t="shared" si="6"/>
        <v>0</v>
      </c>
      <c r="H101" s="34">
        <f t="shared" si="6"/>
        <v>0</v>
      </c>
      <c r="I101" s="14"/>
      <c r="J101" s="14"/>
      <c r="K101" s="14"/>
    </row>
    <row r="102" spans="1:11" s="2" customFormat="1" ht="25.5" hidden="1" customHeight="1" outlineLevel="3">
      <c r="A102" s="5" t="s">
        <v>79</v>
      </c>
      <c r="B102" s="19" t="s">
        <v>4</v>
      </c>
      <c r="C102" s="19" t="s">
        <v>97</v>
      </c>
      <c r="D102" s="19" t="s">
        <v>102</v>
      </c>
      <c r="E102" s="19" t="s">
        <v>82</v>
      </c>
      <c r="F102" s="19"/>
      <c r="G102" s="34">
        <f t="shared" si="6"/>
        <v>0</v>
      </c>
      <c r="H102" s="34">
        <f t="shared" si="6"/>
        <v>0</v>
      </c>
      <c r="I102" s="14"/>
      <c r="J102" s="14"/>
      <c r="K102" s="14"/>
    </row>
    <row r="103" spans="1:11" s="2" customFormat="1" ht="25.5" hidden="1" customHeight="1" outlineLevel="4">
      <c r="A103" s="5" t="s">
        <v>84</v>
      </c>
      <c r="B103" s="19" t="s">
        <v>4</v>
      </c>
      <c r="C103" s="19" t="s">
        <v>97</v>
      </c>
      <c r="D103" s="19" t="s">
        <v>102</v>
      </c>
      <c r="E103" s="19" t="s">
        <v>83</v>
      </c>
      <c r="F103" s="19"/>
      <c r="G103" s="34">
        <f t="shared" si="6"/>
        <v>0</v>
      </c>
      <c r="H103" s="34">
        <f t="shared" si="6"/>
        <v>0</v>
      </c>
      <c r="I103" s="14"/>
      <c r="J103" s="14"/>
      <c r="K103" s="14"/>
    </row>
    <row r="104" spans="1:11" s="2" customFormat="1" ht="25.5" hidden="1" customHeight="1" outlineLevel="7">
      <c r="A104" s="6" t="s">
        <v>13</v>
      </c>
      <c r="B104" s="20" t="s">
        <v>4</v>
      </c>
      <c r="C104" s="19" t="s">
        <v>97</v>
      </c>
      <c r="D104" s="20" t="s">
        <v>102</v>
      </c>
      <c r="E104" s="20" t="s">
        <v>83</v>
      </c>
      <c r="F104" s="20" t="s">
        <v>12</v>
      </c>
      <c r="G104" s="35"/>
      <c r="H104" s="35"/>
      <c r="I104" s="14"/>
      <c r="J104" s="14"/>
      <c r="K104" s="14"/>
    </row>
    <row r="105" spans="1:11" s="2" customFormat="1" ht="25.5" outlineLevel="7">
      <c r="A105" s="4" t="s">
        <v>113</v>
      </c>
      <c r="B105" s="20"/>
      <c r="C105" s="19" t="s">
        <v>98</v>
      </c>
      <c r="D105" s="20"/>
      <c r="E105" s="20"/>
      <c r="F105" s="20"/>
      <c r="G105" s="34">
        <f t="shared" ref="G105:H108" si="7">G106</f>
        <v>10.3</v>
      </c>
      <c r="H105" s="34">
        <f t="shared" si="7"/>
        <v>20.78</v>
      </c>
      <c r="I105" s="14"/>
      <c r="J105" s="14"/>
      <c r="K105" s="14"/>
    </row>
    <row r="106" spans="1:11" s="2" customFormat="1" ht="25.5" outlineLevel="1">
      <c r="A106" s="5" t="s">
        <v>85</v>
      </c>
      <c r="B106" s="19" t="s">
        <v>4</v>
      </c>
      <c r="C106" s="19" t="s">
        <v>98</v>
      </c>
      <c r="D106" s="19" t="s">
        <v>93</v>
      </c>
      <c r="E106" s="19"/>
      <c r="F106" s="19"/>
      <c r="G106" s="34">
        <f t="shared" si="7"/>
        <v>10.3</v>
      </c>
      <c r="H106" s="34">
        <f t="shared" si="7"/>
        <v>20.78</v>
      </c>
      <c r="I106" s="14"/>
      <c r="J106" s="14"/>
      <c r="K106" s="14"/>
    </row>
    <row r="107" spans="1:11" s="2" customFormat="1" outlineLevel="3">
      <c r="A107" s="5" t="s">
        <v>87</v>
      </c>
      <c r="B107" s="19" t="s">
        <v>4</v>
      </c>
      <c r="C107" s="19" t="s">
        <v>98</v>
      </c>
      <c r="D107" s="19" t="s">
        <v>93</v>
      </c>
      <c r="E107" s="19" t="s">
        <v>86</v>
      </c>
      <c r="F107" s="19"/>
      <c r="G107" s="34">
        <f t="shared" si="7"/>
        <v>10.3</v>
      </c>
      <c r="H107" s="34">
        <f t="shared" si="7"/>
        <v>20.78</v>
      </c>
      <c r="I107" s="14"/>
      <c r="J107" s="14"/>
      <c r="K107" s="14"/>
    </row>
    <row r="108" spans="1:11" s="2" customFormat="1" ht="25.5" outlineLevel="4">
      <c r="A108" s="5" t="s">
        <v>89</v>
      </c>
      <c r="B108" s="19" t="s">
        <v>4</v>
      </c>
      <c r="C108" s="19" t="s">
        <v>98</v>
      </c>
      <c r="D108" s="19" t="s">
        <v>93</v>
      </c>
      <c r="E108" s="19" t="s">
        <v>88</v>
      </c>
      <c r="F108" s="19"/>
      <c r="G108" s="34">
        <f t="shared" si="7"/>
        <v>10.3</v>
      </c>
      <c r="H108" s="34">
        <f t="shared" si="7"/>
        <v>20.78</v>
      </c>
      <c r="I108" s="14"/>
      <c r="J108" s="14"/>
      <c r="K108" s="14"/>
    </row>
    <row r="109" spans="1:11" s="2" customFormat="1" ht="25.5" outlineLevel="7">
      <c r="A109" s="6" t="s">
        <v>91</v>
      </c>
      <c r="B109" s="20" t="s">
        <v>4</v>
      </c>
      <c r="C109" s="20" t="s">
        <v>98</v>
      </c>
      <c r="D109" s="20" t="s">
        <v>93</v>
      </c>
      <c r="E109" s="20" t="s">
        <v>88</v>
      </c>
      <c r="F109" s="20" t="s">
        <v>90</v>
      </c>
      <c r="G109" s="37">
        <v>10.3</v>
      </c>
      <c r="H109" s="37">
        <v>20.78</v>
      </c>
      <c r="I109" s="14"/>
      <c r="J109" s="14"/>
      <c r="K109" s="14"/>
    </row>
    <row r="110" spans="1:11" s="2" customFormat="1">
      <c r="A110" s="9"/>
      <c r="B110" s="25" t="s">
        <v>92</v>
      </c>
      <c r="C110" s="25"/>
      <c r="D110" s="25"/>
      <c r="E110" s="25"/>
      <c r="F110" s="25"/>
      <c r="G110" s="38">
        <f>G9</f>
        <v>14483.5</v>
      </c>
      <c r="H110" s="38">
        <f>H9</f>
        <v>14747.6</v>
      </c>
      <c r="I110" s="14"/>
      <c r="J110" s="14"/>
      <c r="K110" s="14"/>
    </row>
    <row r="111" spans="1:11">
      <c r="G111" s="14">
        <v>14138.5</v>
      </c>
      <c r="H111" s="14">
        <v>14044.7</v>
      </c>
    </row>
    <row r="112" spans="1:11">
      <c r="A112" s="2" t="s">
        <v>120</v>
      </c>
      <c r="G112" s="26">
        <f>G110-G111</f>
        <v>345</v>
      </c>
      <c r="H112" s="26">
        <f>H110-H111</f>
        <v>702.89999999999964</v>
      </c>
    </row>
    <row r="113" spans="1:8">
      <c r="A113" s="2" t="s">
        <v>125</v>
      </c>
      <c r="G113" s="26"/>
      <c r="H113" s="26"/>
    </row>
    <row r="114" spans="1:8">
      <c r="G114" s="26"/>
      <c r="H114" s="26"/>
    </row>
  </sheetData>
  <mergeCells count="6">
    <mergeCell ref="C8:D8"/>
    <mergeCell ref="A6:G6"/>
    <mergeCell ref="C1:H1"/>
    <mergeCell ref="C2:H2"/>
    <mergeCell ref="A3:H3"/>
    <mergeCell ref="B4:H4"/>
  </mergeCells>
  <phoneticPr fontId="0" type="noConversion"/>
  <pageMargins left="0.59055118110236227" right="0.19685039370078741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14"/>
  <sheetViews>
    <sheetView showGridLines="0" tabSelected="1" zoomScaleNormal="100" workbookViewId="0">
      <selection activeCell="G115" sqref="G115"/>
    </sheetView>
  </sheetViews>
  <sheetFormatPr defaultRowHeight="12.75" outlineLevelRow="7"/>
  <cols>
    <col min="1" max="1" width="59.7109375" style="2" customWidth="1"/>
    <col min="2" max="2" width="5.7109375" style="14" bestFit="1" customWidth="1"/>
    <col min="3" max="3" width="4" style="14" customWidth="1"/>
    <col min="4" max="4" width="4.42578125" style="14" customWidth="1"/>
    <col min="5" max="5" width="12.140625" style="14" customWidth="1"/>
    <col min="6" max="6" width="4.7109375" style="14" bestFit="1" customWidth="1"/>
    <col min="7" max="8" width="9.85546875" style="14" customWidth="1"/>
    <col min="9" max="9" width="4.42578125" style="14" customWidth="1"/>
    <col min="10" max="11" width="9.140625" style="18"/>
  </cols>
  <sheetData>
    <row r="1" spans="1:8" ht="15.75">
      <c r="A1" s="12"/>
      <c r="B1" s="13"/>
      <c r="C1" s="45" t="s">
        <v>138</v>
      </c>
      <c r="D1" s="45"/>
      <c r="E1" s="45"/>
      <c r="F1" s="45"/>
      <c r="G1" s="45"/>
      <c r="H1" s="46"/>
    </row>
    <row r="2" spans="1:8" ht="15.75">
      <c r="A2" s="12"/>
      <c r="B2" s="17"/>
      <c r="C2" s="45" t="s">
        <v>122</v>
      </c>
      <c r="D2" s="45"/>
      <c r="E2" s="45"/>
      <c r="F2" s="45"/>
      <c r="G2" s="45"/>
      <c r="H2" s="46"/>
    </row>
    <row r="3" spans="1:8" ht="15.75">
      <c r="A3" s="47" t="s">
        <v>139</v>
      </c>
      <c r="B3" s="48"/>
      <c r="C3" s="48"/>
      <c r="D3" s="48"/>
      <c r="E3" s="48"/>
      <c r="F3" s="48"/>
      <c r="G3" s="48"/>
      <c r="H3" s="49"/>
    </row>
    <row r="4" spans="1:8" ht="15.75">
      <c r="A4" s="12"/>
      <c r="B4" s="45" t="s">
        <v>140</v>
      </c>
      <c r="C4" s="45"/>
      <c r="D4" s="45"/>
      <c r="E4" s="45"/>
      <c r="F4" s="45"/>
      <c r="G4" s="45"/>
      <c r="H4" s="46"/>
    </row>
    <row r="5" spans="1:8" ht="15.75">
      <c r="A5" s="14"/>
      <c r="B5" s="15"/>
      <c r="C5" s="16"/>
      <c r="D5" s="16"/>
      <c r="E5" s="15"/>
      <c r="F5" s="15"/>
      <c r="G5" s="15"/>
    </row>
    <row r="6" spans="1:8" ht="91.5" customHeight="1">
      <c r="A6" s="44" t="s">
        <v>127</v>
      </c>
      <c r="B6" s="44"/>
      <c r="C6" s="44"/>
      <c r="D6" s="44"/>
      <c r="E6" s="44"/>
      <c r="F6" s="44"/>
      <c r="G6" s="44"/>
    </row>
    <row r="8" spans="1:8" ht="25.5">
      <c r="A8" s="3" t="s">
        <v>119</v>
      </c>
      <c r="B8" s="19" t="s">
        <v>0</v>
      </c>
      <c r="C8" s="42" t="s">
        <v>1</v>
      </c>
      <c r="D8" s="43"/>
      <c r="E8" s="19" t="s">
        <v>2</v>
      </c>
      <c r="F8" s="19" t="s">
        <v>3</v>
      </c>
      <c r="G8" s="19" t="s">
        <v>121</v>
      </c>
      <c r="H8" s="19" t="s">
        <v>128</v>
      </c>
    </row>
    <row r="9" spans="1:8" ht="25.5">
      <c r="A9" s="4" t="s">
        <v>104</v>
      </c>
      <c r="B9" s="19" t="s">
        <v>4</v>
      </c>
      <c r="C9" s="19"/>
      <c r="D9" s="19"/>
      <c r="E9" s="19"/>
      <c r="F9" s="19"/>
      <c r="G9" s="34">
        <f>G11+G15+G21+G32+G36+G43+G49+G64+G81+G85+G94+G105</f>
        <v>14138.35</v>
      </c>
      <c r="H9" s="34">
        <f>H11+H15+H21+H32+H36+H43+H49+H64+H81+H85+H94+H105</f>
        <v>14044.699999999999</v>
      </c>
    </row>
    <row r="10" spans="1:8">
      <c r="A10" s="4" t="s">
        <v>105</v>
      </c>
      <c r="B10" s="19"/>
      <c r="C10" s="19" t="s">
        <v>93</v>
      </c>
      <c r="D10" s="19"/>
      <c r="E10" s="19"/>
      <c r="F10" s="19"/>
      <c r="G10" s="34">
        <f>G11+G15+G21+G32+G36+G27</f>
        <v>5796.4000000000005</v>
      </c>
      <c r="H10" s="34">
        <f>H11+H15+H21+H32+H36+H27</f>
        <v>5546.4900000000007</v>
      </c>
    </row>
    <row r="11" spans="1:8" ht="25.5" outlineLevel="1">
      <c r="A11" s="5" t="s">
        <v>5</v>
      </c>
      <c r="B11" s="19" t="s">
        <v>4</v>
      </c>
      <c r="C11" s="19" t="s">
        <v>93</v>
      </c>
      <c r="D11" s="19" t="s">
        <v>94</v>
      </c>
      <c r="E11" s="19"/>
      <c r="F11" s="19"/>
      <c r="G11" s="34">
        <f t="shared" ref="G11:H13" si="0">G12</f>
        <v>1264</v>
      </c>
      <c r="H11" s="34">
        <f t="shared" si="0"/>
        <v>1264</v>
      </c>
    </row>
    <row r="12" spans="1:8" ht="25.5" outlineLevel="3">
      <c r="A12" s="5" t="s">
        <v>7</v>
      </c>
      <c r="B12" s="19" t="s">
        <v>4</v>
      </c>
      <c r="C12" s="19" t="s">
        <v>93</v>
      </c>
      <c r="D12" s="19" t="s">
        <v>94</v>
      </c>
      <c r="E12" s="19" t="s">
        <v>6</v>
      </c>
      <c r="F12" s="19"/>
      <c r="G12" s="34">
        <f t="shared" si="0"/>
        <v>1264</v>
      </c>
      <c r="H12" s="34">
        <f t="shared" si="0"/>
        <v>1264</v>
      </c>
    </row>
    <row r="13" spans="1:8" ht="25.5" outlineLevel="4">
      <c r="A13" s="5" t="s">
        <v>7</v>
      </c>
      <c r="B13" s="19" t="s">
        <v>4</v>
      </c>
      <c r="C13" s="19" t="s">
        <v>93</v>
      </c>
      <c r="D13" s="19" t="s">
        <v>94</v>
      </c>
      <c r="E13" s="19" t="s">
        <v>8</v>
      </c>
      <c r="F13" s="19"/>
      <c r="G13" s="34">
        <f t="shared" si="0"/>
        <v>1264</v>
      </c>
      <c r="H13" s="34">
        <f t="shared" si="0"/>
        <v>1264</v>
      </c>
    </row>
    <row r="14" spans="1:8" ht="51" outlineLevel="7">
      <c r="A14" s="6" t="s">
        <v>10</v>
      </c>
      <c r="B14" s="20" t="s">
        <v>4</v>
      </c>
      <c r="C14" s="20" t="s">
        <v>93</v>
      </c>
      <c r="D14" s="20" t="s">
        <v>94</v>
      </c>
      <c r="E14" s="20" t="s">
        <v>8</v>
      </c>
      <c r="F14" s="20" t="s">
        <v>9</v>
      </c>
      <c r="G14" s="35">
        <v>1264</v>
      </c>
      <c r="H14" s="35">
        <v>1264</v>
      </c>
    </row>
    <row r="15" spans="1:8" ht="38.25" outlineLevel="1">
      <c r="A15" s="5" t="s">
        <v>11</v>
      </c>
      <c r="B15" s="19" t="s">
        <v>4</v>
      </c>
      <c r="C15" s="19" t="s">
        <v>93</v>
      </c>
      <c r="D15" s="19" t="s">
        <v>95</v>
      </c>
      <c r="E15" s="19"/>
      <c r="F15" s="19"/>
      <c r="G15" s="34">
        <f>G16</f>
        <v>3368.6000000000004</v>
      </c>
      <c r="H15" s="34">
        <f>H16</f>
        <v>3118.6900000000005</v>
      </c>
    </row>
    <row r="16" spans="1:8" ht="25.5" outlineLevel="3">
      <c r="A16" s="6" t="s">
        <v>7</v>
      </c>
      <c r="B16" s="20" t="s">
        <v>4</v>
      </c>
      <c r="C16" s="20" t="s">
        <v>93</v>
      </c>
      <c r="D16" s="20" t="s">
        <v>95</v>
      </c>
      <c r="E16" s="20" t="s">
        <v>6</v>
      </c>
      <c r="F16" s="20"/>
      <c r="G16" s="35">
        <f>G17</f>
        <v>3368.6000000000004</v>
      </c>
      <c r="H16" s="35">
        <f>H17</f>
        <v>3118.6900000000005</v>
      </c>
    </row>
    <row r="17" spans="1:9" ht="25.5" outlineLevel="4">
      <c r="A17" s="6" t="s">
        <v>7</v>
      </c>
      <c r="B17" s="20" t="s">
        <v>4</v>
      </c>
      <c r="C17" s="20" t="s">
        <v>93</v>
      </c>
      <c r="D17" s="20" t="s">
        <v>95</v>
      </c>
      <c r="E17" s="20" t="s">
        <v>8</v>
      </c>
      <c r="F17" s="20"/>
      <c r="G17" s="35">
        <f>G18+G19+G20</f>
        <v>3368.6000000000004</v>
      </c>
      <c r="H17" s="35">
        <f>H18+H19+H20</f>
        <v>3118.6900000000005</v>
      </c>
    </row>
    <row r="18" spans="1:9" ht="51" outlineLevel="7">
      <c r="A18" s="6" t="s">
        <v>10</v>
      </c>
      <c r="B18" s="20" t="s">
        <v>4</v>
      </c>
      <c r="C18" s="20" t="s">
        <v>93</v>
      </c>
      <c r="D18" s="20" t="s">
        <v>95</v>
      </c>
      <c r="E18" s="20" t="s">
        <v>8</v>
      </c>
      <c r="F18" s="20" t="s">
        <v>9</v>
      </c>
      <c r="G18" s="35">
        <f>2860.8</f>
        <v>2860.8</v>
      </c>
      <c r="H18" s="35">
        <f>3278.19-667.3</f>
        <v>2610.8900000000003</v>
      </c>
      <c r="I18" s="14" t="s">
        <v>137</v>
      </c>
    </row>
    <row r="19" spans="1:9" ht="25.5" outlineLevel="7">
      <c r="A19" s="6" t="s">
        <v>13</v>
      </c>
      <c r="B19" s="20" t="s">
        <v>4</v>
      </c>
      <c r="C19" s="20" t="s">
        <v>93</v>
      </c>
      <c r="D19" s="20" t="s">
        <v>95</v>
      </c>
      <c r="E19" s="20" t="s">
        <v>8</v>
      </c>
      <c r="F19" s="20" t="s">
        <v>12</v>
      </c>
      <c r="G19" s="35">
        <f>395.8+104.2</f>
        <v>500</v>
      </c>
      <c r="H19" s="35">
        <f>395.8+104.2</f>
        <v>500</v>
      </c>
    </row>
    <row r="20" spans="1:9" outlineLevel="7">
      <c r="A20" s="6" t="s">
        <v>15</v>
      </c>
      <c r="B20" s="20" t="s">
        <v>4</v>
      </c>
      <c r="C20" s="20" t="s">
        <v>93</v>
      </c>
      <c r="D20" s="20" t="s">
        <v>95</v>
      </c>
      <c r="E20" s="20" t="s">
        <v>8</v>
      </c>
      <c r="F20" s="20" t="s">
        <v>14</v>
      </c>
      <c r="G20" s="35">
        <v>7.8</v>
      </c>
      <c r="H20" s="35">
        <v>7.8</v>
      </c>
    </row>
    <row r="21" spans="1:9" ht="25.5" outlineLevel="1">
      <c r="A21" s="5" t="s">
        <v>16</v>
      </c>
      <c r="B21" s="19" t="s">
        <v>4</v>
      </c>
      <c r="C21" s="19" t="s">
        <v>93</v>
      </c>
      <c r="D21" s="19" t="s">
        <v>96</v>
      </c>
      <c r="E21" s="19"/>
      <c r="F21" s="19"/>
      <c r="G21" s="34">
        <f>G22</f>
        <v>1146.8</v>
      </c>
      <c r="H21" s="34">
        <f>H22</f>
        <v>1146.8</v>
      </c>
    </row>
    <row r="22" spans="1:9" ht="25.5" outlineLevel="3">
      <c r="A22" s="5" t="s">
        <v>7</v>
      </c>
      <c r="B22" s="19" t="s">
        <v>4</v>
      </c>
      <c r="C22" s="19" t="s">
        <v>93</v>
      </c>
      <c r="D22" s="19" t="s">
        <v>96</v>
      </c>
      <c r="E22" s="19" t="s">
        <v>6</v>
      </c>
      <c r="F22" s="19"/>
      <c r="G22" s="34">
        <f>G23+G25</f>
        <v>1146.8</v>
      </c>
      <c r="H22" s="34">
        <f>H23+H25</f>
        <v>1146.8</v>
      </c>
    </row>
    <row r="23" spans="1:9" ht="25.5" outlineLevel="4">
      <c r="A23" s="5" t="s">
        <v>18</v>
      </c>
      <c r="B23" s="19" t="s">
        <v>4</v>
      </c>
      <c r="C23" s="19" t="s">
        <v>93</v>
      </c>
      <c r="D23" s="19" t="s">
        <v>96</v>
      </c>
      <c r="E23" s="19" t="s">
        <v>17</v>
      </c>
      <c r="F23" s="19"/>
      <c r="G23" s="34">
        <f>G24</f>
        <v>123</v>
      </c>
      <c r="H23" s="34">
        <f>H24</f>
        <v>123</v>
      </c>
    </row>
    <row r="24" spans="1:9" outlineLevel="7">
      <c r="A24" s="6" t="s">
        <v>20</v>
      </c>
      <c r="B24" s="20" t="s">
        <v>4</v>
      </c>
      <c r="C24" s="20" t="s">
        <v>93</v>
      </c>
      <c r="D24" s="20" t="s">
        <v>96</v>
      </c>
      <c r="E24" s="20" t="s">
        <v>17</v>
      </c>
      <c r="F24" s="20" t="s">
        <v>19</v>
      </c>
      <c r="G24" s="35">
        <v>123</v>
      </c>
      <c r="H24" s="35">
        <v>123</v>
      </c>
    </row>
    <row r="25" spans="1:9" outlineLevel="4">
      <c r="A25" s="5" t="s">
        <v>22</v>
      </c>
      <c r="B25" s="19" t="s">
        <v>4</v>
      </c>
      <c r="C25" s="19" t="s">
        <v>93</v>
      </c>
      <c r="D25" s="19" t="s">
        <v>96</v>
      </c>
      <c r="E25" s="19" t="s">
        <v>21</v>
      </c>
      <c r="F25" s="19"/>
      <c r="G25" s="34">
        <f>G26</f>
        <v>1023.8</v>
      </c>
      <c r="H25" s="34">
        <f>H26</f>
        <v>1023.8</v>
      </c>
    </row>
    <row r="26" spans="1:9" outlineLevel="7">
      <c r="A26" s="6" t="s">
        <v>20</v>
      </c>
      <c r="B26" s="20" t="s">
        <v>4</v>
      </c>
      <c r="C26" s="20" t="s">
        <v>93</v>
      </c>
      <c r="D26" s="20" t="s">
        <v>96</v>
      </c>
      <c r="E26" s="20" t="s">
        <v>21</v>
      </c>
      <c r="F26" s="20" t="s">
        <v>19</v>
      </c>
      <c r="G26" s="35">
        <v>1023.8</v>
      </c>
      <c r="H26" s="35">
        <v>1023.8</v>
      </c>
    </row>
    <row r="27" spans="1:9" ht="12.75" hidden="1" customHeight="1" outlineLevel="7">
      <c r="A27" s="11" t="s">
        <v>114</v>
      </c>
      <c r="B27" s="19" t="s">
        <v>4</v>
      </c>
      <c r="C27" s="19" t="s">
        <v>93</v>
      </c>
      <c r="D27" s="19" t="s">
        <v>115</v>
      </c>
      <c r="E27" s="19"/>
      <c r="F27" s="19"/>
      <c r="G27" s="34">
        <f t="shared" ref="G27:H30" si="1">G28</f>
        <v>0</v>
      </c>
      <c r="H27" s="34">
        <f t="shared" si="1"/>
        <v>0</v>
      </c>
    </row>
    <row r="28" spans="1:9" ht="12.75" hidden="1" customHeight="1" outlineLevel="7">
      <c r="A28" s="11" t="s">
        <v>118</v>
      </c>
      <c r="B28" s="19" t="s">
        <v>4</v>
      </c>
      <c r="C28" s="19" t="s">
        <v>93</v>
      </c>
      <c r="D28" s="19" t="s">
        <v>115</v>
      </c>
      <c r="E28" s="21">
        <v>9960000000</v>
      </c>
      <c r="F28" s="19"/>
      <c r="G28" s="34">
        <f t="shared" si="1"/>
        <v>0</v>
      </c>
      <c r="H28" s="34">
        <f t="shared" si="1"/>
        <v>0</v>
      </c>
    </row>
    <row r="29" spans="1:9" ht="12.75" hidden="1" customHeight="1" outlineLevel="7">
      <c r="A29" s="11" t="s">
        <v>117</v>
      </c>
      <c r="B29" s="19" t="s">
        <v>4</v>
      </c>
      <c r="C29" s="19" t="s">
        <v>93</v>
      </c>
      <c r="D29" s="19" t="s">
        <v>115</v>
      </c>
      <c r="E29" s="21">
        <v>9960035850</v>
      </c>
      <c r="F29" s="19"/>
      <c r="G29" s="34">
        <f t="shared" si="1"/>
        <v>0</v>
      </c>
      <c r="H29" s="34">
        <f t="shared" si="1"/>
        <v>0</v>
      </c>
    </row>
    <row r="30" spans="1:9" ht="25.5" hidden="1" customHeight="1" outlineLevel="7">
      <c r="A30" s="11" t="s">
        <v>116</v>
      </c>
      <c r="B30" s="19" t="s">
        <v>4</v>
      </c>
      <c r="C30" s="19" t="s">
        <v>93</v>
      </c>
      <c r="D30" s="19" t="s">
        <v>115</v>
      </c>
      <c r="E30" s="21">
        <v>9960035851</v>
      </c>
      <c r="F30" s="19"/>
      <c r="G30" s="34">
        <f t="shared" si="1"/>
        <v>0</v>
      </c>
      <c r="H30" s="34">
        <f t="shared" si="1"/>
        <v>0</v>
      </c>
    </row>
    <row r="31" spans="1:9" ht="12.75" hidden="1" customHeight="1" outlineLevel="7">
      <c r="A31" s="10" t="s">
        <v>15</v>
      </c>
      <c r="B31" s="20" t="s">
        <v>4</v>
      </c>
      <c r="C31" s="20" t="s">
        <v>93</v>
      </c>
      <c r="D31" s="20" t="s">
        <v>115</v>
      </c>
      <c r="E31" s="22">
        <v>9960035851</v>
      </c>
      <c r="F31" s="20" t="s">
        <v>14</v>
      </c>
      <c r="G31" s="35"/>
      <c r="H31" s="35"/>
    </row>
    <row r="32" spans="1:9" outlineLevel="1">
      <c r="A32" s="5" t="s">
        <v>23</v>
      </c>
      <c r="B32" s="19" t="s">
        <v>4</v>
      </c>
      <c r="C32" s="19" t="s">
        <v>93</v>
      </c>
      <c r="D32" s="19" t="s">
        <v>97</v>
      </c>
      <c r="E32" s="19"/>
      <c r="F32" s="19"/>
      <c r="G32" s="34">
        <f t="shared" ref="G32:H34" si="2">G33</f>
        <v>15</v>
      </c>
      <c r="H32" s="34">
        <f t="shared" si="2"/>
        <v>15</v>
      </c>
    </row>
    <row r="33" spans="1:8" ht="25.5" outlineLevel="3">
      <c r="A33" s="5" t="s">
        <v>25</v>
      </c>
      <c r="B33" s="19" t="s">
        <v>4</v>
      </c>
      <c r="C33" s="19" t="s">
        <v>93</v>
      </c>
      <c r="D33" s="19" t="s">
        <v>97</v>
      </c>
      <c r="E33" s="19" t="s">
        <v>24</v>
      </c>
      <c r="F33" s="19"/>
      <c r="G33" s="34">
        <f t="shared" si="2"/>
        <v>15</v>
      </c>
      <c r="H33" s="34">
        <f t="shared" si="2"/>
        <v>15</v>
      </c>
    </row>
    <row r="34" spans="1:8" outlineLevel="4">
      <c r="A34" s="5" t="s">
        <v>27</v>
      </c>
      <c r="B34" s="19" t="s">
        <v>4</v>
      </c>
      <c r="C34" s="19" t="s">
        <v>93</v>
      </c>
      <c r="D34" s="19" t="s">
        <v>97</v>
      </c>
      <c r="E34" s="19" t="s">
        <v>26</v>
      </c>
      <c r="F34" s="19"/>
      <c r="G34" s="34">
        <f t="shared" si="2"/>
        <v>15</v>
      </c>
      <c r="H34" s="34">
        <f t="shared" si="2"/>
        <v>15</v>
      </c>
    </row>
    <row r="35" spans="1:8" outlineLevel="7">
      <c r="A35" s="6" t="s">
        <v>15</v>
      </c>
      <c r="B35" s="20" t="s">
        <v>4</v>
      </c>
      <c r="C35" s="20" t="s">
        <v>93</v>
      </c>
      <c r="D35" s="20" t="s">
        <v>97</v>
      </c>
      <c r="E35" s="20" t="s">
        <v>26</v>
      </c>
      <c r="F35" s="20" t="s">
        <v>14</v>
      </c>
      <c r="G35" s="35">
        <v>15</v>
      </c>
      <c r="H35" s="35">
        <v>15</v>
      </c>
    </row>
    <row r="36" spans="1:8" outlineLevel="1">
      <c r="A36" s="5" t="s">
        <v>28</v>
      </c>
      <c r="B36" s="19" t="s">
        <v>4</v>
      </c>
      <c r="C36" s="19" t="s">
        <v>93</v>
      </c>
      <c r="D36" s="19" t="s">
        <v>98</v>
      </c>
      <c r="E36" s="19"/>
      <c r="F36" s="19"/>
      <c r="G36" s="34">
        <f>G37+G40</f>
        <v>2</v>
      </c>
      <c r="H36" s="34">
        <f>H37+H40</f>
        <v>2</v>
      </c>
    </row>
    <row r="37" spans="1:8" ht="25.5" outlineLevel="3">
      <c r="A37" s="5" t="s">
        <v>7</v>
      </c>
      <c r="B37" s="19" t="s">
        <v>4</v>
      </c>
      <c r="C37" s="19" t="s">
        <v>93</v>
      </c>
      <c r="D37" s="19" t="s">
        <v>98</v>
      </c>
      <c r="E37" s="19" t="s">
        <v>6</v>
      </c>
      <c r="F37" s="19"/>
      <c r="G37" s="34">
        <f>G38</f>
        <v>1.3</v>
      </c>
      <c r="H37" s="34">
        <f>H38</f>
        <v>1.3</v>
      </c>
    </row>
    <row r="38" spans="1:8" ht="25.5" outlineLevel="4">
      <c r="A38" s="5" t="s">
        <v>30</v>
      </c>
      <c r="B38" s="19" t="s">
        <v>4</v>
      </c>
      <c r="C38" s="19" t="s">
        <v>93</v>
      </c>
      <c r="D38" s="19" t="s">
        <v>98</v>
      </c>
      <c r="E38" s="19" t="s">
        <v>29</v>
      </c>
      <c r="F38" s="19"/>
      <c r="G38" s="34">
        <f>G39</f>
        <v>1.3</v>
      </c>
      <c r="H38" s="34">
        <f>H39</f>
        <v>1.3</v>
      </c>
    </row>
    <row r="39" spans="1:8" ht="25.5" outlineLevel="7">
      <c r="A39" s="6" t="s">
        <v>13</v>
      </c>
      <c r="B39" s="20" t="s">
        <v>4</v>
      </c>
      <c r="C39" s="20" t="s">
        <v>93</v>
      </c>
      <c r="D39" s="20" t="s">
        <v>98</v>
      </c>
      <c r="E39" s="20" t="s">
        <v>29</v>
      </c>
      <c r="F39" s="20" t="s">
        <v>12</v>
      </c>
      <c r="G39" s="35">
        <v>1.3</v>
      </c>
      <c r="H39" s="35">
        <v>1.3</v>
      </c>
    </row>
    <row r="40" spans="1:8" outlineLevel="3">
      <c r="A40" s="5" t="s">
        <v>32</v>
      </c>
      <c r="B40" s="19" t="s">
        <v>4</v>
      </c>
      <c r="C40" s="19" t="s">
        <v>93</v>
      </c>
      <c r="D40" s="19" t="s">
        <v>98</v>
      </c>
      <c r="E40" s="19" t="s">
        <v>31</v>
      </c>
      <c r="F40" s="19"/>
      <c r="G40" s="34">
        <f>G41</f>
        <v>0.7</v>
      </c>
      <c r="H40" s="34">
        <f>H41</f>
        <v>0.7</v>
      </c>
    </row>
    <row r="41" spans="1:8" ht="63.75" outlineLevel="4">
      <c r="A41" s="7" t="s">
        <v>34</v>
      </c>
      <c r="B41" s="19" t="s">
        <v>4</v>
      </c>
      <c r="C41" s="19" t="s">
        <v>93</v>
      </c>
      <c r="D41" s="19" t="s">
        <v>98</v>
      </c>
      <c r="E41" s="19" t="s">
        <v>33</v>
      </c>
      <c r="F41" s="19"/>
      <c r="G41" s="34">
        <f>G42</f>
        <v>0.7</v>
      </c>
      <c r="H41" s="34">
        <f>H42</f>
        <v>0.7</v>
      </c>
    </row>
    <row r="42" spans="1:8" ht="25.5" outlineLevel="7">
      <c r="A42" s="6" t="s">
        <v>13</v>
      </c>
      <c r="B42" s="20" t="s">
        <v>4</v>
      </c>
      <c r="C42" s="20" t="s">
        <v>93</v>
      </c>
      <c r="D42" s="20" t="s">
        <v>98</v>
      </c>
      <c r="E42" s="20" t="s">
        <v>33</v>
      </c>
      <c r="F42" s="20" t="s">
        <v>12</v>
      </c>
      <c r="G42" s="35">
        <v>0.7</v>
      </c>
      <c r="H42" s="35">
        <v>0.7</v>
      </c>
    </row>
    <row r="43" spans="1:8" outlineLevel="7">
      <c r="A43" s="4" t="s">
        <v>106</v>
      </c>
      <c r="B43" s="20"/>
      <c r="C43" s="19" t="s">
        <v>94</v>
      </c>
      <c r="D43" s="20"/>
      <c r="E43" s="20"/>
      <c r="F43" s="20"/>
      <c r="G43" s="34">
        <f t="shared" ref="G43:H45" si="3">G44</f>
        <v>216.1</v>
      </c>
      <c r="H43" s="34">
        <f t="shared" si="3"/>
        <v>224.1</v>
      </c>
    </row>
    <row r="44" spans="1:8" outlineLevel="1">
      <c r="A44" s="5" t="s">
        <v>35</v>
      </c>
      <c r="B44" s="19" t="s">
        <v>4</v>
      </c>
      <c r="C44" s="19" t="s">
        <v>94</v>
      </c>
      <c r="D44" s="19" t="s">
        <v>99</v>
      </c>
      <c r="E44" s="19"/>
      <c r="F44" s="19"/>
      <c r="G44" s="34">
        <f t="shared" si="3"/>
        <v>216.1</v>
      </c>
      <c r="H44" s="34">
        <f t="shared" si="3"/>
        <v>224.1</v>
      </c>
    </row>
    <row r="45" spans="1:8" outlineLevel="3">
      <c r="A45" s="5" t="s">
        <v>32</v>
      </c>
      <c r="B45" s="19" t="s">
        <v>4</v>
      </c>
      <c r="C45" s="19" t="s">
        <v>94</v>
      </c>
      <c r="D45" s="19" t="s">
        <v>99</v>
      </c>
      <c r="E45" s="19" t="s">
        <v>31</v>
      </c>
      <c r="F45" s="19"/>
      <c r="G45" s="34">
        <f t="shared" si="3"/>
        <v>216.1</v>
      </c>
      <c r="H45" s="34">
        <f t="shared" si="3"/>
        <v>224.1</v>
      </c>
    </row>
    <row r="46" spans="1:8" ht="42" customHeight="1" outlineLevel="4">
      <c r="A46" s="6" t="s">
        <v>136</v>
      </c>
      <c r="B46" s="20" t="s">
        <v>4</v>
      </c>
      <c r="C46" s="20" t="s">
        <v>94</v>
      </c>
      <c r="D46" s="20" t="s">
        <v>99</v>
      </c>
      <c r="E46" s="20" t="s">
        <v>36</v>
      </c>
      <c r="F46" s="20"/>
      <c r="G46" s="35">
        <f>G47+G48</f>
        <v>216.1</v>
      </c>
      <c r="H46" s="35">
        <f>H47+H48</f>
        <v>224.1</v>
      </c>
    </row>
    <row r="47" spans="1:8" ht="51" outlineLevel="7">
      <c r="A47" s="6" t="s">
        <v>10</v>
      </c>
      <c r="B47" s="20" t="s">
        <v>4</v>
      </c>
      <c r="C47" s="20" t="s">
        <v>94</v>
      </c>
      <c r="D47" s="20" t="s">
        <v>99</v>
      </c>
      <c r="E47" s="20" t="s">
        <v>36</v>
      </c>
      <c r="F47" s="20" t="s">
        <v>9</v>
      </c>
      <c r="G47" s="35">
        <v>191.1</v>
      </c>
      <c r="H47" s="35">
        <v>199.1</v>
      </c>
    </row>
    <row r="48" spans="1:8" ht="25.5" outlineLevel="7">
      <c r="A48" s="6" t="s">
        <v>13</v>
      </c>
      <c r="B48" s="20" t="s">
        <v>4</v>
      </c>
      <c r="C48" s="20" t="s">
        <v>94</v>
      </c>
      <c r="D48" s="20" t="s">
        <v>99</v>
      </c>
      <c r="E48" s="20" t="s">
        <v>36</v>
      </c>
      <c r="F48" s="20" t="s">
        <v>12</v>
      </c>
      <c r="G48" s="35">
        <v>25</v>
      </c>
      <c r="H48" s="35">
        <v>25</v>
      </c>
    </row>
    <row r="49" spans="1:10" ht="25.5" outlineLevel="7">
      <c r="A49" s="4" t="s">
        <v>107</v>
      </c>
      <c r="B49" s="20"/>
      <c r="C49" s="19" t="s">
        <v>99</v>
      </c>
      <c r="D49" s="20"/>
      <c r="E49" s="20"/>
      <c r="F49" s="20"/>
      <c r="G49" s="34">
        <f>G50</f>
        <v>2401</v>
      </c>
      <c r="H49" s="34">
        <f>H50</f>
        <v>2465</v>
      </c>
    </row>
    <row r="50" spans="1:10" ht="37.5" customHeight="1" outlineLevel="1" collapsed="1">
      <c r="A50" s="1" t="s">
        <v>108</v>
      </c>
      <c r="B50" s="19" t="s">
        <v>4</v>
      </c>
      <c r="C50" s="19" t="s">
        <v>99</v>
      </c>
      <c r="D50" s="19" t="s">
        <v>100</v>
      </c>
      <c r="E50" s="19"/>
      <c r="F50" s="19"/>
      <c r="G50" s="34">
        <f>G59+G51</f>
        <v>2401</v>
      </c>
      <c r="H50" s="34">
        <f>H59+H51</f>
        <v>2465</v>
      </c>
    </row>
    <row r="51" spans="1:10" ht="51" hidden="1" customHeight="1" outlineLevel="2">
      <c r="A51" s="5" t="s">
        <v>39</v>
      </c>
      <c r="B51" s="19" t="s">
        <v>4</v>
      </c>
      <c r="C51" s="19" t="s">
        <v>99</v>
      </c>
      <c r="D51" s="19" t="s">
        <v>100</v>
      </c>
      <c r="E51" s="19" t="s">
        <v>38</v>
      </c>
      <c r="F51" s="19"/>
      <c r="G51" s="34">
        <f>G52</f>
        <v>0</v>
      </c>
      <c r="H51" s="34">
        <f>H52</f>
        <v>0</v>
      </c>
    </row>
    <row r="52" spans="1:10" ht="12.75" hidden="1" customHeight="1" outlineLevel="3">
      <c r="A52" s="5" t="s">
        <v>37</v>
      </c>
      <c r="B52" s="19" t="s">
        <v>4</v>
      </c>
      <c r="C52" s="19" t="s">
        <v>99</v>
      </c>
      <c r="D52" s="19" t="s">
        <v>100</v>
      </c>
      <c r="E52" s="19" t="s">
        <v>40</v>
      </c>
      <c r="F52" s="19"/>
      <c r="G52" s="34">
        <f>G53+G55+G57</f>
        <v>0</v>
      </c>
      <c r="H52" s="34">
        <f>H53+H55+H57</f>
        <v>0</v>
      </c>
    </row>
    <row r="53" spans="1:10" ht="25.5" hidden="1" customHeight="1" outlineLevel="4">
      <c r="A53" s="5" t="s">
        <v>42</v>
      </c>
      <c r="B53" s="19" t="s">
        <v>4</v>
      </c>
      <c r="C53" s="19" t="s">
        <v>99</v>
      </c>
      <c r="D53" s="19" t="s">
        <v>100</v>
      </c>
      <c r="E53" s="19" t="s">
        <v>41</v>
      </c>
      <c r="F53" s="19"/>
      <c r="G53" s="34">
        <f>G54</f>
        <v>0</v>
      </c>
      <c r="H53" s="34">
        <f>H54</f>
        <v>0</v>
      </c>
    </row>
    <row r="54" spans="1:10" ht="25.5" hidden="1" customHeight="1" outlineLevel="7">
      <c r="A54" s="6" t="s">
        <v>13</v>
      </c>
      <c r="B54" s="20" t="s">
        <v>4</v>
      </c>
      <c r="C54" s="20" t="s">
        <v>99</v>
      </c>
      <c r="D54" s="20" t="s">
        <v>100</v>
      </c>
      <c r="E54" s="20" t="s">
        <v>41</v>
      </c>
      <c r="F54" s="20" t="s">
        <v>12</v>
      </c>
      <c r="G54" s="35"/>
      <c r="H54" s="35"/>
    </row>
    <row r="55" spans="1:10" ht="25.5" hidden="1" customHeight="1" outlineLevel="4">
      <c r="A55" s="5" t="s">
        <v>44</v>
      </c>
      <c r="B55" s="19" t="s">
        <v>4</v>
      </c>
      <c r="C55" s="19" t="s">
        <v>99</v>
      </c>
      <c r="D55" s="19" t="s">
        <v>100</v>
      </c>
      <c r="E55" s="19" t="s">
        <v>43</v>
      </c>
      <c r="F55" s="19"/>
      <c r="G55" s="34">
        <f>G56</f>
        <v>0</v>
      </c>
      <c r="H55" s="34">
        <f>H56</f>
        <v>0</v>
      </c>
    </row>
    <row r="56" spans="1:10" ht="25.5" hidden="1" customHeight="1" outlineLevel="7">
      <c r="A56" s="6" t="s">
        <v>13</v>
      </c>
      <c r="B56" s="20" t="s">
        <v>4</v>
      </c>
      <c r="C56" s="20" t="s">
        <v>99</v>
      </c>
      <c r="D56" s="20" t="s">
        <v>100</v>
      </c>
      <c r="E56" s="20" t="s">
        <v>43</v>
      </c>
      <c r="F56" s="20" t="s">
        <v>12</v>
      </c>
      <c r="G56" s="35"/>
      <c r="H56" s="35"/>
    </row>
    <row r="57" spans="1:10" ht="25.5" hidden="1" customHeight="1" outlineLevel="4">
      <c r="A57" s="5" t="s">
        <v>46</v>
      </c>
      <c r="B57" s="19" t="s">
        <v>4</v>
      </c>
      <c r="C57" s="19" t="s">
        <v>99</v>
      </c>
      <c r="D57" s="19" t="s">
        <v>100</v>
      </c>
      <c r="E57" s="19" t="s">
        <v>45</v>
      </c>
      <c r="F57" s="19"/>
      <c r="G57" s="34">
        <f>G58</f>
        <v>0</v>
      </c>
      <c r="H57" s="34">
        <f>H58</f>
        <v>0</v>
      </c>
    </row>
    <row r="58" spans="1:10" ht="25.5" hidden="1" customHeight="1" outlineLevel="7">
      <c r="A58" s="6" t="s">
        <v>13</v>
      </c>
      <c r="B58" s="20" t="s">
        <v>4</v>
      </c>
      <c r="C58" s="20" t="s">
        <v>99</v>
      </c>
      <c r="D58" s="20" t="s">
        <v>100</v>
      </c>
      <c r="E58" s="20" t="s">
        <v>45</v>
      </c>
      <c r="F58" s="20" t="s">
        <v>12</v>
      </c>
      <c r="G58" s="35"/>
      <c r="H58" s="35"/>
    </row>
    <row r="59" spans="1:10" ht="25.5" outlineLevel="3">
      <c r="A59" s="5" t="s">
        <v>48</v>
      </c>
      <c r="B59" s="19" t="s">
        <v>4</v>
      </c>
      <c r="C59" s="19" t="s">
        <v>99</v>
      </c>
      <c r="D59" s="19" t="s">
        <v>100</v>
      </c>
      <c r="E59" s="19" t="s">
        <v>47</v>
      </c>
      <c r="F59" s="19"/>
      <c r="G59" s="34">
        <f>G60</f>
        <v>2401</v>
      </c>
      <c r="H59" s="34">
        <f>H60</f>
        <v>2465</v>
      </c>
    </row>
    <row r="60" spans="1:10" outlineLevel="4">
      <c r="A60" s="5" t="s">
        <v>37</v>
      </c>
      <c r="B60" s="19" t="s">
        <v>4</v>
      </c>
      <c r="C60" s="19" t="s">
        <v>99</v>
      </c>
      <c r="D60" s="19" t="s">
        <v>100</v>
      </c>
      <c r="E60" s="19" t="s">
        <v>49</v>
      </c>
      <c r="F60" s="19"/>
      <c r="G60" s="34">
        <f>G61</f>
        <v>2401</v>
      </c>
      <c r="H60" s="34">
        <f>H61</f>
        <v>2465</v>
      </c>
    </row>
    <row r="61" spans="1:10" ht="25.5" outlineLevel="5">
      <c r="A61" s="5" t="s">
        <v>51</v>
      </c>
      <c r="B61" s="19" t="s">
        <v>4</v>
      </c>
      <c r="C61" s="19" t="s">
        <v>99</v>
      </c>
      <c r="D61" s="19" t="s">
        <v>100</v>
      </c>
      <c r="E61" s="19" t="s">
        <v>50</v>
      </c>
      <c r="F61" s="19"/>
      <c r="G61" s="34">
        <f>G62+G63</f>
        <v>2401</v>
      </c>
      <c r="H61" s="34">
        <f>H62+H63</f>
        <v>2465</v>
      </c>
    </row>
    <row r="62" spans="1:10" ht="51" outlineLevel="7">
      <c r="A62" s="6" t="s">
        <v>10</v>
      </c>
      <c r="B62" s="20" t="s">
        <v>4</v>
      </c>
      <c r="C62" s="20" t="s">
        <v>99</v>
      </c>
      <c r="D62" s="20" t="s">
        <v>100</v>
      </c>
      <c r="E62" s="20" t="s">
        <v>50</v>
      </c>
      <c r="F62" s="20" t="s">
        <v>9</v>
      </c>
      <c r="G62" s="35">
        <v>2100</v>
      </c>
      <c r="H62" s="35">
        <v>2150</v>
      </c>
    </row>
    <row r="63" spans="1:10" ht="25.5" outlineLevel="7">
      <c r="A63" s="6" t="s">
        <v>13</v>
      </c>
      <c r="B63" s="20" t="s">
        <v>4</v>
      </c>
      <c r="C63" s="20" t="s">
        <v>99</v>
      </c>
      <c r="D63" s="20" t="s">
        <v>100</v>
      </c>
      <c r="E63" s="20" t="s">
        <v>50</v>
      </c>
      <c r="F63" s="20" t="s">
        <v>12</v>
      </c>
      <c r="G63" s="35">
        <f>165+136</f>
        <v>301</v>
      </c>
      <c r="H63" s="35">
        <f>165+150</f>
        <v>315</v>
      </c>
      <c r="I63" s="14" t="s">
        <v>130</v>
      </c>
      <c r="J63" s="27" t="s">
        <v>131</v>
      </c>
    </row>
    <row r="64" spans="1:10" outlineLevel="7">
      <c r="A64" s="4" t="s">
        <v>109</v>
      </c>
      <c r="B64" s="20"/>
      <c r="C64" s="19" t="s">
        <v>95</v>
      </c>
      <c r="D64" s="20"/>
      <c r="E64" s="20"/>
      <c r="F64" s="20"/>
      <c r="G64" s="34">
        <f>G65+G70</f>
        <v>1302.45</v>
      </c>
      <c r="H64" s="34">
        <f>H65+H70</f>
        <v>1371.71</v>
      </c>
    </row>
    <row r="65" spans="1:11" outlineLevel="1">
      <c r="A65" s="5" t="s">
        <v>52</v>
      </c>
      <c r="B65" s="19" t="s">
        <v>4</v>
      </c>
      <c r="C65" s="19" t="s">
        <v>95</v>
      </c>
      <c r="D65" s="19" t="s">
        <v>93</v>
      </c>
      <c r="E65" s="19"/>
      <c r="F65" s="19"/>
      <c r="G65" s="34">
        <f>G66</f>
        <v>64.5</v>
      </c>
      <c r="H65" s="34">
        <f>H66</f>
        <v>64.5</v>
      </c>
    </row>
    <row r="66" spans="1:11" outlineLevel="3">
      <c r="A66" s="5" t="s">
        <v>32</v>
      </c>
      <c r="B66" s="19" t="s">
        <v>4</v>
      </c>
      <c r="C66" s="19" t="s">
        <v>95</v>
      </c>
      <c r="D66" s="19" t="s">
        <v>93</v>
      </c>
      <c r="E66" s="19" t="s">
        <v>31</v>
      </c>
      <c r="F66" s="19"/>
      <c r="G66" s="34">
        <f>G67</f>
        <v>64.5</v>
      </c>
      <c r="H66" s="34">
        <f>H67</f>
        <v>64.5</v>
      </c>
    </row>
    <row r="67" spans="1:11" ht="25.5" outlineLevel="4">
      <c r="A67" s="5" t="s">
        <v>54</v>
      </c>
      <c r="B67" s="19" t="s">
        <v>4</v>
      </c>
      <c r="C67" s="19" t="s">
        <v>95</v>
      </c>
      <c r="D67" s="19" t="s">
        <v>93</v>
      </c>
      <c r="E67" s="19" t="s">
        <v>53</v>
      </c>
      <c r="F67" s="19"/>
      <c r="G67" s="34">
        <f>G68+G69</f>
        <v>64.5</v>
      </c>
      <c r="H67" s="34">
        <f>H68+H69</f>
        <v>64.5</v>
      </c>
    </row>
    <row r="68" spans="1:11" ht="51" outlineLevel="7">
      <c r="A68" s="6" t="s">
        <v>10</v>
      </c>
      <c r="B68" s="20" t="s">
        <v>4</v>
      </c>
      <c r="C68" s="20" t="s">
        <v>95</v>
      </c>
      <c r="D68" s="20" t="s">
        <v>93</v>
      </c>
      <c r="E68" s="20" t="s">
        <v>53</v>
      </c>
      <c r="F68" s="20" t="s">
        <v>9</v>
      </c>
      <c r="G68" s="35">
        <v>63.2</v>
      </c>
      <c r="H68" s="35">
        <v>63.2</v>
      </c>
    </row>
    <row r="69" spans="1:11" ht="25.5" outlineLevel="7">
      <c r="A69" s="6" t="s">
        <v>13</v>
      </c>
      <c r="B69" s="20" t="s">
        <v>4</v>
      </c>
      <c r="C69" s="20" t="s">
        <v>95</v>
      </c>
      <c r="D69" s="20" t="s">
        <v>93</v>
      </c>
      <c r="E69" s="20" t="s">
        <v>53</v>
      </c>
      <c r="F69" s="20" t="s">
        <v>12</v>
      </c>
      <c r="G69" s="35">
        <v>1.3</v>
      </c>
      <c r="H69" s="35">
        <v>1.3</v>
      </c>
    </row>
    <row r="70" spans="1:11" outlineLevel="1">
      <c r="A70" s="5" t="s">
        <v>55</v>
      </c>
      <c r="B70" s="19" t="s">
        <v>4</v>
      </c>
      <c r="C70" s="19" t="s">
        <v>95</v>
      </c>
      <c r="D70" s="19" t="s">
        <v>101</v>
      </c>
      <c r="E70" s="19"/>
      <c r="F70" s="19"/>
      <c r="G70" s="34">
        <f>G71</f>
        <v>1237.95</v>
      </c>
      <c r="H70" s="34">
        <f>H71</f>
        <v>1307.21</v>
      </c>
    </row>
    <row r="71" spans="1:11" ht="38.25" outlineLevel="2">
      <c r="A71" s="5" t="s">
        <v>57</v>
      </c>
      <c r="B71" s="19" t="s">
        <v>4</v>
      </c>
      <c r="C71" s="19" t="s">
        <v>95</v>
      </c>
      <c r="D71" s="19" t="s">
        <v>101</v>
      </c>
      <c r="E71" s="19" t="s">
        <v>56</v>
      </c>
      <c r="F71" s="19"/>
      <c r="G71" s="34">
        <f>G72</f>
        <v>1237.95</v>
      </c>
      <c r="H71" s="34">
        <f>H72</f>
        <v>1307.21</v>
      </c>
    </row>
    <row r="72" spans="1:11" ht="13.5" customHeight="1" outlineLevel="3">
      <c r="A72" s="5" t="s">
        <v>55</v>
      </c>
      <c r="B72" s="19" t="s">
        <v>4</v>
      </c>
      <c r="C72" s="19" t="s">
        <v>95</v>
      </c>
      <c r="D72" s="19" t="s">
        <v>101</v>
      </c>
      <c r="E72" s="19" t="s">
        <v>58</v>
      </c>
      <c r="F72" s="19"/>
      <c r="G72" s="34">
        <f>G73+G75+G77+G79</f>
        <v>1237.95</v>
      </c>
      <c r="H72" s="34">
        <f>H73+H75+H77+H79</f>
        <v>1307.21</v>
      </c>
    </row>
    <row r="73" spans="1:11" s="2" customFormat="1" outlineLevel="7">
      <c r="A73" s="4" t="s">
        <v>60</v>
      </c>
      <c r="B73" s="19" t="s">
        <v>4</v>
      </c>
      <c r="C73" s="19" t="s">
        <v>95</v>
      </c>
      <c r="D73" s="19" t="s">
        <v>101</v>
      </c>
      <c r="E73" s="24" t="s">
        <v>59</v>
      </c>
      <c r="F73" s="19"/>
      <c r="G73" s="34">
        <f>G74</f>
        <v>617.95000000000005</v>
      </c>
      <c r="H73" s="34">
        <f>H74</f>
        <v>687.21</v>
      </c>
      <c r="I73" s="14"/>
      <c r="J73" s="14"/>
      <c r="K73" s="14"/>
    </row>
    <row r="74" spans="1:11" s="2" customFormat="1" ht="25.5" outlineLevel="7">
      <c r="A74" s="8" t="s">
        <v>13</v>
      </c>
      <c r="B74" s="20" t="s">
        <v>4</v>
      </c>
      <c r="C74" s="20" t="s">
        <v>95</v>
      </c>
      <c r="D74" s="20" t="s">
        <v>101</v>
      </c>
      <c r="E74" s="24" t="s">
        <v>59</v>
      </c>
      <c r="F74" s="23" t="s">
        <v>12</v>
      </c>
      <c r="G74" s="35">
        <f>613.5+4.45</f>
        <v>617.95000000000005</v>
      </c>
      <c r="H74" s="35">
        <f>613.5+73.71</f>
        <v>687.21</v>
      </c>
      <c r="I74" s="14"/>
      <c r="J74" s="14"/>
      <c r="K74" s="14"/>
    </row>
    <row r="75" spans="1:11" s="2" customFormat="1" outlineLevel="4">
      <c r="A75" s="5" t="s">
        <v>62</v>
      </c>
      <c r="B75" s="19" t="s">
        <v>4</v>
      </c>
      <c r="C75" s="19" t="s">
        <v>95</v>
      </c>
      <c r="D75" s="19" t="s">
        <v>101</v>
      </c>
      <c r="E75" s="19" t="s">
        <v>61</v>
      </c>
      <c r="F75" s="19"/>
      <c r="G75" s="34">
        <f>G76</f>
        <v>160</v>
      </c>
      <c r="H75" s="34">
        <f>H76</f>
        <v>160</v>
      </c>
      <c r="I75" s="14"/>
      <c r="J75" s="14"/>
      <c r="K75" s="14"/>
    </row>
    <row r="76" spans="1:11" s="2" customFormat="1" ht="25.5" outlineLevel="7">
      <c r="A76" s="6" t="s">
        <v>13</v>
      </c>
      <c r="B76" s="20" t="s">
        <v>4</v>
      </c>
      <c r="C76" s="20" t="s">
        <v>95</v>
      </c>
      <c r="D76" s="20" t="s">
        <v>101</v>
      </c>
      <c r="E76" s="20" t="s">
        <v>61</v>
      </c>
      <c r="F76" s="20" t="s">
        <v>12</v>
      </c>
      <c r="G76" s="35">
        <v>160</v>
      </c>
      <c r="H76" s="35">
        <v>160</v>
      </c>
      <c r="I76" s="14"/>
      <c r="J76" s="14"/>
      <c r="K76" s="14"/>
    </row>
    <row r="77" spans="1:11" s="2" customFormat="1" outlineLevel="4">
      <c r="A77" s="5" t="s">
        <v>64</v>
      </c>
      <c r="B77" s="19" t="s">
        <v>4</v>
      </c>
      <c r="C77" s="19" t="s">
        <v>95</v>
      </c>
      <c r="D77" s="19" t="s">
        <v>101</v>
      </c>
      <c r="E77" s="19" t="s">
        <v>63</v>
      </c>
      <c r="F77" s="19"/>
      <c r="G77" s="34">
        <f>G78</f>
        <v>450</v>
      </c>
      <c r="H77" s="34">
        <f>H78</f>
        <v>450</v>
      </c>
      <c r="I77" s="14"/>
      <c r="J77" s="14"/>
      <c r="K77" s="14"/>
    </row>
    <row r="78" spans="1:11" s="2" customFormat="1" ht="25.5" outlineLevel="7">
      <c r="A78" s="6" t="s">
        <v>13</v>
      </c>
      <c r="B78" s="20" t="s">
        <v>4</v>
      </c>
      <c r="C78" s="20" t="s">
        <v>95</v>
      </c>
      <c r="D78" s="20" t="s">
        <v>101</v>
      </c>
      <c r="E78" s="20" t="s">
        <v>63</v>
      </c>
      <c r="F78" s="20" t="s">
        <v>12</v>
      </c>
      <c r="G78" s="35">
        <v>450</v>
      </c>
      <c r="H78" s="35">
        <v>450</v>
      </c>
      <c r="I78" s="14"/>
      <c r="J78" s="14"/>
      <c r="K78" s="14"/>
    </row>
    <row r="79" spans="1:11" s="2" customFormat="1" ht="18" customHeight="1" outlineLevel="7">
      <c r="A79" s="5" t="s">
        <v>55</v>
      </c>
      <c r="B79" s="19" t="s">
        <v>4</v>
      </c>
      <c r="C79" s="19" t="s">
        <v>95</v>
      </c>
      <c r="D79" s="19" t="s">
        <v>101</v>
      </c>
      <c r="E79" s="19" t="s">
        <v>129</v>
      </c>
      <c r="F79" s="19"/>
      <c r="G79" s="34">
        <f>G80</f>
        <v>10</v>
      </c>
      <c r="H79" s="34">
        <f>H80</f>
        <v>10</v>
      </c>
      <c r="I79" s="14"/>
      <c r="J79" s="14"/>
      <c r="K79" s="14"/>
    </row>
    <row r="80" spans="1:11" s="2" customFormat="1" ht="25.5" outlineLevel="7">
      <c r="A80" s="6" t="s">
        <v>13</v>
      </c>
      <c r="B80" s="20" t="s">
        <v>4</v>
      </c>
      <c r="C80" s="20" t="s">
        <v>95</v>
      </c>
      <c r="D80" s="20" t="s">
        <v>101</v>
      </c>
      <c r="E80" s="20" t="s">
        <v>129</v>
      </c>
      <c r="F80" s="20" t="s">
        <v>12</v>
      </c>
      <c r="G80" s="35">
        <v>10</v>
      </c>
      <c r="H80" s="35">
        <v>10</v>
      </c>
      <c r="I80" s="14"/>
      <c r="J80" s="14"/>
      <c r="K80" s="14"/>
    </row>
    <row r="81" spans="1:11" s="2" customFormat="1" ht="18" customHeight="1" outlineLevel="2">
      <c r="A81" s="28" t="s">
        <v>65</v>
      </c>
      <c r="B81" s="29" t="s">
        <v>4</v>
      </c>
      <c r="C81" s="29" t="s">
        <v>102</v>
      </c>
      <c r="D81" s="29" t="s">
        <v>99</v>
      </c>
      <c r="E81" s="29" t="s">
        <v>134</v>
      </c>
      <c r="F81" s="29"/>
      <c r="G81" s="36">
        <f t="shared" ref="G81:H83" si="4">G82</f>
        <v>140</v>
      </c>
      <c r="H81" s="36">
        <f t="shared" si="4"/>
        <v>115</v>
      </c>
      <c r="I81" s="30"/>
      <c r="J81" s="30"/>
      <c r="K81" s="14"/>
    </row>
    <row r="82" spans="1:11" s="2" customFormat="1" ht="25.5" outlineLevel="3">
      <c r="A82" s="31" t="s">
        <v>132</v>
      </c>
      <c r="B82" s="32" t="s">
        <v>4</v>
      </c>
      <c r="C82" s="32" t="s">
        <v>102</v>
      </c>
      <c r="D82" s="32" t="s">
        <v>99</v>
      </c>
      <c r="E82" s="32" t="s">
        <v>135</v>
      </c>
      <c r="F82" s="32"/>
      <c r="G82" s="37">
        <f t="shared" si="4"/>
        <v>140</v>
      </c>
      <c r="H82" s="37">
        <f t="shared" si="4"/>
        <v>115</v>
      </c>
      <c r="I82" s="30"/>
      <c r="J82" s="30"/>
      <c r="K82" s="14"/>
    </row>
    <row r="83" spans="1:11" s="2" customFormat="1" ht="25.5" outlineLevel="4">
      <c r="A83" s="33" t="s">
        <v>13</v>
      </c>
      <c r="B83" s="32" t="s">
        <v>4</v>
      </c>
      <c r="C83" s="32" t="s">
        <v>102</v>
      </c>
      <c r="D83" s="32" t="s">
        <v>99</v>
      </c>
      <c r="E83" s="32" t="s">
        <v>135</v>
      </c>
      <c r="F83" s="32"/>
      <c r="G83" s="37">
        <f t="shared" si="4"/>
        <v>140</v>
      </c>
      <c r="H83" s="37">
        <f t="shared" si="4"/>
        <v>115</v>
      </c>
      <c r="I83" s="30"/>
      <c r="J83" s="30"/>
      <c r="K83" s="14"/>
    </row>
    <row r="84" spans="1:11" s="2" customFormat="1" outlineLevel="7">
      <c r="A84" s="31" t="s">
        <v>133</v>
      </c>
      <c r="B84" s="32" t="s">
        <v>4</v>
      </c>
      <c r="C84" s="32" t="s">
        <v>102</v>
      </c>
      <c r="D84" s="32" t="s">
        <v>99</v>
      </c>
      <c r="E84" s="32" t="s">
        <v>135</v>
      </c>
      <c r="F84" s="32" t="s">
        <v>12</v>
      </c>
      <c r="G84" s="37">
        <v>140</v>
      </c>
      <c r="H84" s="37">
        <v>115</v>
      </c>
      <c r="I84" s="30"/>
      <c r="J84" s="30"/>
      <c r="K84" s="14"/>
    </row>
    <row r="85" spans="1:11" s="2" customFormat="1" outlineLevel="1">
      <c r="A85" s="4" t="s">
        <v>110</v>
      </c>
      <c r="B85" s="19"/>
      <c r="C85" s="19" t="s">
        <v>103</v>
      </c>
      <c r="D85" s="19"/>
      <c r="E85" s="19"/>
      <c r="F85" s="19"/>
      <c r="G85" s="34">
        <f>G86</f>
        <v>3872.1</v>
      </c>
      <c r="H85" s="34">
        <f>H86</f>
        <v>3901.62</v>
      </c>
      <c r="I85" s="14"/>
      <c r="J85" s="14"/>
      <c r="K85" s="14"/>
    </row>
    <row r="86" spans="1:11" s="2" customFormat="1" ht="25.5" outlineLevel="3">
      <c r="A86" s="6" t="s">
        <v>48</v>
      </c>
      <c r="B86" s="20" t="s">
        <v>4</v>
      </c>
      <c r="C86" s="20" t="s">
        <v>103</v>
      </c>
      <c r="D86" s="20" t="s">
        <v>93</v>
      </c>
      <c r="E86" s="20" t="s">
        <v>47</v>
      </c>
      <c r="F86" s="20"/>
      <c r="G86" s="35">
        <f>G87</f>
        <v>3872.1</v>
      </c>
      <c r="H86" s="35">
        <f>H87</f>
        <v>3901.62</v>
      </c>
      <c r="I86" s="14"/>
      <c r="J86" s="14"/>
      <c r="K86" s="14"/>
    </row>
    <row r="87" spans="1:11" s="2" customFormat="1" ht="25.5" outlineLevel="4">
      <c r="A87" s="6" t="s">
        <v>67</v>
      </c>
      <c r="B87" s="20" t="s">
        <v>4</v>
      </c>
      <c r="C87" s="20" t="s">
        <v>103</v>
      </c>
      <c r="D87" s="20" t="s">
        <v>93</v>
      </c>
      <c r="E87" s="20" t="s">
        <v>66</v>
      </c>
      <c r="F87" s="20"/>
      <c r="G87" s="35">
        <f>G88+G92</f>
        <v>3872.1</v>
      </c>
      <c r="H87" s="35">
        <f>H88+H92</f>
        <v>3901.62</v>
      </c>
      <c r="I87" s="14"/>
      <c r="J87" s="14"/>
      <c r="K87" s="14"/>
    </row>
    <row r="88" spans="1:11" s="2" customFormat="1" ht="25.5" outlineLevel="5">
      <c r="A88" s="6" t="s">
        <v>69</v>
      </c>
      <c r="B88" s="20" t="s">
        <v>4</v>
      </c>
      <c r="C88" s="20" t="s">
        <v>103</v>
      </c>
      <c r="D88" s="20" t="s">
        <v>93</v>
      </c>
      <c r="E88" s="20" t="s">
        <v>68</v>
      </c>
      <c r="F88" s="20"/>
      <c r="G88" s="35">
        <f>G89+G90+G91</f>
        <v>3459.7</v>
      </c>
      <c r="H88" s="35">
        <f>H89+H90+H91</f>
        <v>3489.22</v>
      </c>
      <c r="I88" s="14"/>
      <c r="J88" s="14"/>
      <c r="K88" s="14"/>
    </row>
    <row r="89" spans="1:11" s="2" customFormat="1" ht="51" outlineLevel="7">
      <c r="A89" s="6" t="s">
        <v>10</v>
      </c>
      <c r="B89" s="20" t="s">
        <v>4</v>
      </c>
      <c r="C89" s="20" t="s">
        <v>103</v>
      </c>
      <c r="D89" s="20" t="s">
        <v>93</v>
      </c>
      <c r="E89" s="20" t="s">
        <v>68</v>
      </c>
      <c r="F89" s="20" t="s">
        <v>9</v>
      </c>
      <c r="G89" s="35">
        <v>3059.1</v>
      </c>
      <c r="H89" s="35">
        <v>3088.62</v>
      </c>
      <c r="I89" s="14"/>
      <c r="J89" s="14"/>
      <c r="K89" s="14"/>
    </row>
    <row r="90" spans="1:11" s="2" customFormat="1" ht="25.5" outlineLevel="7">
      <c r="A90" s="6" t="s">
        <v>13</v>
      </c>
      <c r="B90" s="20" t="s">
        <v>4</v>
      </c>
      <c r="C90" s="20" t="s">
        <v>103</v>
      </c>
      <c r="D90" s="20" t="s">
        <v>93</v>
      </c>
      <c r="E90" s="20" t="s">
        <v>68</v>
      </c>
      <c r="F90" s="20" t="s">
        <v>12</v>
      </c>
      <c r="G90" s="35">
        <v>400</v>
      </c>
      <c r="H90" s="35">
        <v>400</v>
      </c>
      <c r="I90" s="14"/>
      <c r="J90" s="14"/>
      <c r="K90" s="14"/>
    </row>
    <row r="91" spans="1:11" s="2" customFormat="1" outlineLevel="7">
      <c r="A91" s="6" t="s">
        <v>15</v>
      </c>
      <c r="B91" s="20" t="s">
        <v>4</v>
      </c>
      <c r="C91" s="20" t="s">
        <v>103</v>
      </c>
      <c r="D91" s="20" t="s">
        <v>93</v>
      </c>
      <c r="E91" s="20" t="s">
        <v>68</v>
      </c>
      <c r="F91" s="20" t="s">
        <v>14</v>
      </c>
      <c r="G91" s="35">
        <v>0.6</v>
      </c>
      <c r="H91" s="35">
        <v>0.6</v>
      </c>
      <c r="I91" s="14"/>
      <c r="J91" s="14"/>
      <c r="K91" s="14"/>
    </row>
    <row r="92" spans="1:11" s="2" customFormat="1" outlineLevel="5">
      <c r="A92" s="6" t="s">
        <v>71</v>
      </c>
      <c r="B92" s="20" t="s">
        <v>4</v>
      </c>
      <c r="C92" s="20" t="s">
        <v>103</v>
      </c>
      <c r="D92" s="20" t="s">
        <v>93</v>
      </c>
      <c r="E92" s="20" t="s">
        <v>70</v>
      </c>
      <c r="F92" s="20"/>
      <c r="G92" s="35">
        <f>G93</f>
        <v>412.4</v>
      </c>
      <c r="H92" s="35">
        <f>H93</f>
        <v>412.4</v>
      </c>
      <c r="I92" s="14"/>
      <c r="J92" s="14"/>
      <c r="K92" s="14"/>
    </row>
    <row r="93" spans="1:11" s="2" customFormat="1" ht="25.5" outlineLevel="7">
      <c r="A93" s="6" t="s">
        <v>13</v>
      </c>
      <c r="B93" s="20" t="s">
        <v>4</v>
      </c>
      <c r="C93" s="20" t="s">
        <v>103</v>
      </c>
      <c r="D93" s="20" t="s">
        <v>93</v>
      </c>
      <c r="E93" s="20" t="s">
        <v>70</v>
      </c>
      <c r="F93" s="20" t="s">
        <v>12</v>
      </c>
      <c r="G93" s="35">
        <v>412.4</v>
      </c>
      <c r="H93" s="35">
        <v>412.4</v>
      </c>
      <c r="I93" s="14"/>
      <c r="J93" s="14"/>
      <c r="K93" s="14"/>
    </row>
    <row r="94" spans="1:11" s="2" customFormat="1" outlineLevel="7">
      <c r="A94" s="4" t="s">
        <v>111</v>
      </c>
      <c r="B94" s="20"/>
      <c r="C94" s="19" t="s">
        <v>100</v>
      </c>
      <c r="D94" s="20"/>
      <c r="E94" s="20"/>
      <c r="F94" s="20"/>
      <c r="G94" s="34">
        <f t="shared" ref="G94:H97" si="5">G95</f>
        <v>400</v>
      </c>
      <c r="H94" s="34">
        <f t="shared" si="5"/>
        <v>400</v>
      </c>
      <c r="I94" s="14"/>
      <c r="J94" s="14"/>
      <c r="K94" s="14"/>
    </row>
    <row r="95" spans="1:11" s="2" customFormat="1" outlineLevel="1">
      <c r="A95" s="5" t="s">
        <v>72</v>
      </c>
      <c r="B95" s="19" t="s">
        <v>4</v>
      </c>
      <c r="C95" s="19" t="s">
        <v>100</v>
      </c>
      <c r="D95" s="19" t="s">
        <v>93</v>
      </c>
      <c r="E95" s="19"/>
      <c r="F95" s="19"/>
      <c r="G95" s="34">
        <f t="shared" si="5"/>
        <v>400</v>
      </c>
      <c r="H95" s="34">
        <f t="shared" si="5"/>
        <v>400</v>
      </c>
      <c r="I95" s="14"/>
      <c r="J95" s="14"/>
      <c r="K95" s="14"/>
    </row>
    <row r="96" spans="1:11" s="2" customFormat="1" ht="25.5" outlineLevel="3">
      <c r="A96" s="5" t="s">
        <v>74</v>
      </c>
      <c r="B96" s="19" t="s">
        <v>4</v>
      </c>
      <c r="C96" s="19" t="s">
        <v>100</v>
      </c>
      <c r="D96" s="19" t="s">
        <v>93</v>
      </c>
      <c r="E96" s="19" t="s">
        <v>73</v>
      </c>
      <c r="F96" s="19"/>
      <c r="G96" s="34">
        <f t="shared" si="5"/>
        <v>400</v>
      </c>
      <c r="H96" s="34">
        <f t="shared" si="5"/>
        <v>400</v>
      </c>
      <c r="I96" s="14"/>
      <c r="J96" s="14"/>
      <c r="K96" s="14"/>
    </row>
    <row r="97" spans="1:11" s="2" customFormat="1" ht="38.25" outlineLevel="4">
      <c r="A97" s="5" t="s">
        <v>76</v>
      </c>
      <c r="B97" s="19" t="s">
        <v>4</v>
      </c>
      <c r="C97" s="19" t="s">
        <v>100</v>
      </c>
      <c r="D97" s="19" t="s">
        <v>93</v>
      </c>
      <c r="E97" s="19" t="s">
        <v>75</v>
      </c>
      <c r="F97" s="19"/>
      <c r="G97" s="34">
        <f t="shared" si="5"/>
        <v>400</v>
      </c>
      <c r="H97" s="34">
        <f t="shared" si="5"/>
        <v>400</v>
      </c>
      <c r="I97" s="14"/>
      <c r="J97" s="14"/>
      <c r="K97" s="14"/>
    </row>
    <row r="98" spans="1:11" s="2" customFormat="1" outlineLevel="7">
      <c r="A98" s="6" t="s">
        <v>78</v>
      </c>
      <c r="B98" s="20" t="s">
        <v>4</v>
      </c>
      <c r="C98" s="20" t="s">
        <v>100</v>
      </c>
      <c r="D98" s="20" t="s">
        <v>93</v>
      </c>
      <c r="E98" s="20" t="s">
        <v>75</v>
      </c>
      <c r="F98" s="20" t="s">
        <v>77</v>
      </c>
      <c r="G98" s="35">
        <v>400</v>
      </c>
      <c r="H98" s="35">
        <v>400</v>
      </c>
      <c r="I98" s="14"/>
      <c r="J98" s="14"/>
      <c r="K98" s="14"/>
    </row>
    <row r="99" spans="1:11" s="2" customFormat="1" ht="12.75" hidden="1" customHeight="1" outlineLevel="7">
      <c r="A99" s="4" t="s">
        <v>112</v>
      </c>
      <c r="B99" s="20"/>
      <c r="C99" s="19" t="s">
        <v>97</v>
      </c>
      <c r="D99" s="20"/>
      <c r="E99" s="20"/>
      <c r="F99" s="20"/>
      <c r="G99" s="34">
        <f t="shared" ref="G99:H103" si="6">G100</f>
        <v>0</v>
      </c>
      <c r="H99" s="34">
        <f t="shared" si="6"/>
        <v>0</v>
      </c>
      <c r="I99" s="14"/>
      <c r="J99" s="14"/>
      <c r="K99" s="14"/>
    </row>
    <row r="100" spans="1:11" s="2" customFormat="1" ht="25.5" hidden="1" customHeight="1" outlineLevel="1">
      <c r="A100" s="5" t="s">
        <v>79</v>
      </c>
      <c r="B100" s="19" t="s">
        <v>4</v>
      </c>
      <c r="C100" s="19" t="s">
        <v>97</v>
      </c>
      <c r="D100" s="19" t="s">
        <v>102</v>
      </c>
      <c r="E100" s="19"/>
      <c r="F100" s="19"/>
      <c r="G100" s="34">
        <f t="shared" si="6"/>
        <v>0</v>
      </c>
      <c r="H100" s="34">
        <f t="shared" si="6"/>
        <v>0</v>
      </c>
      <c r="I100" s="14"/>
      <c r="J100" s="14"/>
      <c r="K100" s="14"/>
    </row>
    <row r="101" spans="1:11" s="2" customFormat="1" ht="38.25" hidden="1" customHeight="1" outlineLevel="2">
      <c r="A101" s="5" t="s">
        <v>81</v>
      </c>
      <c r="B101" s="19" t="s">
        <v>4</v>
      </c>
      <c r="C101" s="19" t="s">
        <v>97</v>
      </c>
      <c r="D101" s="19" t="s">
        <v>102</v>
      </c>
      <c r="E101" s="19" t="s">
        <v>80</v>
      </c>
      <c r="F101" s="19"/>
      <c r="G101" s="34">
        <f t="shared" si="6"/>
        <v>0</v>
      </c>
      <c r="H101" s="34">
        <f t="shared" si="6"/>
        <v>0</v>
      </c>
      <c r="I101" s="14"/>
      <c r="J101" s="14"/>
      <c r="K101" s="14"/>
    </row>
    <row r="102" spans="1:11" s="2" customFormat="1" ht="25.5" hidden="1" customHeight="1" outlineLevel="3">
      <c r="A102" s="5" t="s">
        <v>79</v>
      </c>
      <c r="B102" s="19" t="s">
        <v>4</v>
      </c>
      <c r="C102" s="19" t="s">
        <v>97</v>
      </c>
      <c r="D102" s="19" t="s">
        <v>102</v>
      </c>
      <c r="E102" s="19" t="s">
        <v>82</v>
      </c>
      <c r="F102" s="19"/>
      <c r="G102" s="34">
        <f t="shared" si="6"/>
        <v>0</v>
      </c>
      <c r="H102" s="34">
        <f t="shared" si="6"/>
        <v>0</v>
      </c>
      <c r="I102" s="14"/>
      <c r="J102" s="14"/>
      <c r="K102" s="14"/>
    </row>
    <row r="103" spans="1:11" s="2" customFormat="1" ht="25.5" hidden="1" customHeight="1" outlineLevel="4">
      <c r="A103" s="5" t="s">
        <v>84</v>
      </c>
      <c r="B103" s="19" t="s">
        <v>4</v>
      </c>
      <c r="C103" s="19" t="s">
        <v>97</v>
      </c>
      <c r="D103" s="19" t="s">
        <v>102</v>
      </c>
      <c r="E103" s="19" t="s">
        <v>83</v>
      </c>
      <c r="F103" s="19"/>
      <c r="G103" s="34">
        <f t="shared" si="6"/>
        <v>0</v>
      </c>
      <c r="H103" s="34">
        <f t="shared" si="6"/>
        <v>0</v>
      </c>
      <c r="I103" s="14"/>
      <c r="J103" s="14"/>
      <c r="K103" s="14"/>
    </row>
    <row r="104" spans="1:11" s="2" customFormat="1" ht="25.5" hidden="1" customHeight="1" outlineLevel="7">
      <c r="A104" s="6" t="s">
        <v>13</v>
      </c>
      <c r="B104" s="20" t="s">
        <v>4</v>
      </c>
      <c r="C104" s="19" t="s">
        <v>97</v>
      </c>
      <c r="D104" s="20" t="s">
        <v>102</v>
      </c>
      <c r="E104" s="20" t="s">
        <v>83</v>
      </c>
      <c r="F104" s="20" t="s">
        <v>12</v>
      </c>
      <c r="G104" s="35"/>
      <c r="H104" s="35"/>
      <c r="I104" s="14"/>
      <c r="J104" s="14"/>
      <c r="K104" s="14"/>
    </row>
    <row r="105" spans="1:11" s="2" customFormat="1" ht="25.5" outlineLevel="7">
      <c r="A105" s="4" t="s">
        <v>113</v>
      </c>
      <c r="B105" s="20"/>
      <c r="C105" s="19" t="s">
        <v>98</v>
      </c>
      <c r="D105" s="20"/>
      <c r="E105" s="20"/>
      <c r="F105" s="20"/>
      <c r="G105" s="34">
        <f t="shared" ref="G105:H108" si="7">G106</f>
        <v>10.3</v>
      </c>
      <c r="H105" s="34">
        <f t="shared" si="7"/>
        <v>20.78</v>
      </c>
      <c r="I105" s="14"/>
      <c r="J105" s="14"/>
      <c r="K105" s="14"/>
    </row>
    <row r="106" spans="1:11" s="2" customFormat="1" ht="25.5" outlineLevel="1">
      <c r="A106" s="5" t="s">
        <v>85</v>
      </c>
      <c r="B106" s="19" t="s">
        <v>4</v>
      </c>
      <c r="C106" s="19" t="s">
        <v>98</v>
      </c>
      <c r="D106" s="19" t="s">
        <v>93</v>
      </c>
      <c r="E106" s="19"/>
      <c r="F106" s="19"/>
      <c r="G106" s="34">
        <f t="shared" si="7"/>
        <v>10.3</v>
      </c>
      <c r="H106" s="34">
        <f t="shared" si="7"/>
        <v>20.78</v>
      </c>
      <c r="I106" s="14"/>
      <c r="J106" s="14"/>
      <c r="K106" s="14"/>
    </row>
    <row r="107" spans="1:11" s="2" customFormat="1" outlineLevel="3">
      <c r="A107" s="5" t="s">
        <v>87</v>
      </c>
      <c r="B107" s="19" t="s">
        <v>4</v>
      </c>
      <c r="C107" s="19" t="s">
        <v>98</v>
      </c>
      <c r="D107" s="19" t="s">
        <v>93</v>
      </c>
      <c r="E107" s="19" t="s">
        <v>86</v>
      </c>
      <c r="F107" s="19"/>
      <c r="G107" s="34">
        <f t="shared" si="7"/>
        <v>10.3</v>
      </c>
      <c r="H107" s="34">
        <f t="shared" si="7"/>
        <v>20.78</v>
      </c>
      <c r="I107" s="14"/>
      <c r="J107" s="14"/>
      <c r="K107" s="14"/>
    </row>
    <row r="108" spans="1:11" s="2" customFormat="1" ht="25.5" outlineLevel="4">
      <c r="A108" s="5" t="s">
        <v>89</v>
      </c>
      <c r="B108" s="19" t="s">
        <v>4</v>
      </c>
      <c r="C108" s="19" t="s">
        <v>98</v>
      </c>
      <c r="D108" s="19" t="s">
        <v>93</v>
      </c>
      <c r="E108" s="19" t="s">
        <v>88</v>
      </c>
      <c r="F108" s="19"/>
      <c r="G108" s="34">
        <f t="shared" si="7"/>
        <v>10.3</v>
      </c>
      <c r="H108" s="34">
        <f t="shared" si="7"/>
        <v>20.78</v>
      </c>
      <c r="I108" s="14"/>
      <c r="J108" s="14"/>
      <c r="K108" s="14"/>
    </row>
    <row r="109" spans="1:11" s="2" customFormat="1" outlineLevel="7">
      <c r="A109" s="6" t="s">
        <v>91</v>
      </c>
      <c r="B109" s="20" t="s">
        <v>4</v>
      </c>
      <c r="C109" s="20" t="s">
        <v>98</v>
      </c>
      <c r="D109" s="20" t="s">
        <v>93</v>
      </c>
      <c r="E109" s="20" t="s">
        <v>88</v>
      </c>
      <c r="F109" s="20" t="s">
        <v>90</v>
      </c>
      <c r="G109" s="37">
        <v>10.3</v>
      </c>
      <c r="H109" s="37">
        <v>20.78</v>
      </c>
      <c r="I109" s="14"/>
      <c r="J109" s="14"/>
      <c r="K109" s="14"/>
    </row>
    <row r="110" spans="1:11" s="2" customFormat="1">
      <c r="A110" s="9"/>
      <c r="B110" s="25" t="s">
        <v>92</v>
      </c>
      <c r="C110" s="25"/>
      <c r="D110" s="25"/>
      <c r="E110" s="25"/>
      <c r="F110" s="25"/>
      <c r="G110" s="38">
        <f>G9</f>
        <v>14138.35</v>
      </c>
      <c r="H110" s="38">
        <f>H9</f>
        <v>14044.699999999999</v>
      </c>
      <c r="I110" s="14"/>
      <c r="J110" s="14"/>
      <c r="K110" s="14"/>
    </row>
    <row r="112" spans="1:11" ht="15">
      <c r="A112" s="39" t="s">
        <v>141</v>
      </c>
      <c r="B112" s="40"/>
      <c r="C112" s="40"/>
      <c r="D112" s="40"/>
      <c r="E112" s="40"/>
      <c r="F112" s="40"/>
      <c r="G112" s="41"/>
      <c r="H112" s="41"/>
    </row>
    <row r="113" spans="1:8" ht="15">
      <c r="A113" s="39" t="s">
        <v>125</v>
      </c>
      <c r="B113" s="40"/>
      <c r="C113" s="40"/>
      <c r="D113" s="40"/>
      <c r="E113" s="40"/>
      <c r="F113" s="40"/>
      <c r="G113" s="41"/>
      <c r="H113" s="41"/>
    </row>
    <row r="114" spans="1:8">
      <c r="G114" s="26"/>
      <c r="H114" s="26"/>
    </row>
  </sheetData>
  <mergeCells count="6">
    <mergeCell ref="C8:D8"/>
    <mergeCell ref="C1:H1"/>
    <mergeCell ref="C2:H2"/>
    <mergeCell ref="A3:H3"/>
    <mergeCell ref="B4:H4"/>
    <mergeCell ref="A6:G6"/>
  </mergeCells>
  <phoneticPr fontId="0" type="noConversion"/>
  <pageMargins left="0.59055118110236227" right="0.19685039370078741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Бюджет (2)</vt:lpstr>
      <vt:lpstr>Бюджет (3)</vt:lpstr>
      <vt:lpstr>'Бюджет (2)'!LAST_CELL</vt:lpstr>
      <vt:lpstr>'Бюджет (3)'!LAST_CELL</vt:lpstr>
      <vt:lpstr>'Бюджет (2)'!Область_печати</vt:lpstr>
      <vt:lpstr>'Бюджет (3)'!Область_печати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rep:2.54.0.52</dc:description>
  <cp:lastModifiedBy>User</cp:lastModifiedBy>
  <cp:lastPrinted>2022-12-28T00:50:23Z</cp:lastPrinted>
  <dcterms:created xsi:type="dcterms:W3CDTF">2021-12-15T08:32:10Z</dcterms:created>
  <dcterms:modified xsi:type="dcterms:W3CDTF">2022-12-28T00:51:25Z</dcterms:modified>
</cp:coreProperties>
</file>