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/>
  </bookViews>
  <sheets>
    <sheet name="февраль23" sheetId="7" r:id="rId1"/>
  </sheets>
  <definedNames>
    <definedName name="_xlnm._FilterDatabase" localSheetId="0" hidden="1">февраль23!$A$9:$F$9</definedName>
    <definedName name="APPT" localSheetId="0">февраль23!#REF!</definedName>
    <definedName name="FIO" localSheetId="0">февраль23!#REF!</definedName>
    <definedName name="LAST_CELL" localSheetId="0">февраль23!$G$111</definedName>
    <definedName name="SIGN" localSheetId="0">февраль23!#REF!</definedName>
    <definedName name="_xlnm.Print_Area" localSheetId="0">февраль23!$A$1:$F$111</definedName>
  </definedNames>
  <calcPr calcId="114210"/>
</workbook>
</file>

<file path=xl/calcChain.xml><?xml version="1.0" encoding="utf-8"?>
<calcChain xmlns="http://schemas.openxmlformats.org/spreadsheetml/2006/main">
  <c r="F29" i="7"/>
  <c r="E29"/>
  <c r="E33"/>
  <c r="F47"/>
  <c r="E47"/>
  <c r="F46"/>
  <c r="E46"/>
  <c r="F45"/>
  <c r="E45"/>
  <c r="F105"/>
  <c r="E105"/>
  <c r="F103"/>
  <c r="E103"/>
  <c r="F101"/>
  <c r="E101"/>
  <c r="F99"/>
  <c r="E99"/>
  <c r="F98"/>
  <c r="E98"/>
  <c r="F97"/>
  <c r="F96"/>
  <c r="E96"/>
  <c r="F95"/>
  <c r="E95"/>
  <c r="F93"/>
  <c r="E93"/>
  <c r="F92"/>
  <c r="E92"/>
  <c r="F91"/>
  <c r="F90"/>
  <c r="E91"/>
  <c r="F88"/>
  <c r="E88"/>
  <c r="F87"/>
  <c r="E87"/>
  <c r="F86"/>
  <c r="E86"/>
  <c r="F84"/>
  <c r="F83"/>
  <c r="F82"/>
  <c r="F81"/>
  <c r="E84"/>
  <c r="E83"/>
  <c r="E82"/>
  <c r="E81"/>
  <c r="F79"/>
  <c r="E79"/>
  <c r="F78"/>
  <c r="E78"/>
  <c r="F76"/>
  <c r="F75"/>
  <c r="F74"/>
  <c r="E76"/>
  <c r="E75"/>
  <c r="E74"/>
  <c r="F72"/>
  <c r="E72"/>
  <c r="F70"/>
  <c r="E70"/>
  <c r="F69"/>
  <c r="E69"/>
  <c r="F67"/>
  <c r="E67"/>
  <c r="F65"/>
  <c r="E65"/>
  <c r="E64"/>
  <c r="E63"/>
  <c r="F61"/>
  <c r="E61"/>
  <c r="F60"/>
  <c r="E60"/>
  <c r="F59"/>
  <c r="E59"/>
  <c r="F57"/>
  <c r="F56"/>
  <c r="F55"/>
  <c r="E57"/>
  <c r="E56"/>
  <c r="E55"/>
  <c r="F53"/>
  <c r="E53"/>
  <c r="F52"/>
  <c r="E52"/>
  <c r="F50"/>
  <c r="E50"/>
  <c r="F49"/>
  <c r="E49"/>
  <c r="F43"/>
  <c r="E43"/>
  <c r="F42"/>
  <c r="E42"/>
  <c r="F40"/>
  <c r="E40"/>
  <c r="F39"/>
  <c r="E39"/>
  <c r="F38"/>
  <c r="E38"/>
  <c r="F37"/>
  <c r="F36"/>
  <c r="E37"/>
  <c r="E36"/>
  <c r="F34"/>
  <c r="E34"/>
  <c r="G33"/>
  <c r="F31"/>
  <c r="E31"/>
  <c r="E30"/>
  <c r="F30"/>
  <c r="F26"/>
  <c r="E26"/>
  <c r="F24"/>
  <c r="E24"/>
  <c r="F23"/>
  <c r="E23"/>
  <c r="F21"/>
  <c r="E21"/>
  <c r="F20"/>
  <c r="E20"/>
  <c r="F19"/>
  <c r="F18"/>
  <c r="F17"/>
  <c r="F16"/>
  <c r="F15"/>
  <c r="F9"/>
  <c r="E18"/>
  <c r="E17"/>
  <c r="E16"/>
  <c r="F13"/>
  <c r="E13"/>
  <c r="F12"/>
  <c r="E12"/>
  <c r="F11"/>
  <c r="E11"/>
  <c r="E10"/>
  <c r="F10"/>
  <c r="F64"/>
  <c r="F63"/>
  <c r="E97"/>
  <c r="E90"/>
  <c r="E28"/>
  <c r="F33"/>
  <c r="F28"/>
  <c r="F108"/>
  <c r="E15"/>
  <c r="E9"/>
  <c r="E108"/>
</calcChain>
</file>

<file path=xl/sharedStrings.xml><?xml version="1.0" encoding="utf-8"?>
<sst xmlns="http://schemas.openxmlformats.org/spreadsheetml/2006/main" count="294" uniqueCount="127">
  <si>
    <t>КЦСР</t>
  </si>
  <si>
    <t>КФСР</t>
  </si>
  <si>
    <t>КВР</t>
  </si>
  <si>
    <t>Обеспечение пожарной безопасности</t>
  </si>
  <si>
    <t>0310</t>
  </si>
  <si>
    <t>200</t>
  </si>
  <si>
    <t>Закупка товаров, работ и услуг для обеспечения государственных (муниципальных) нужд</t>
  </si>
  <si>
    <t>Благоустройство</t>
  </si>
  <si>
    <t>0503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</si>
  <si>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</si>
  <si>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</si>
  <si>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</si>
  <si>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</si>
  <si>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</si>
  <si>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Другие вопросы в области физической культуры и спорта</t>
  </si>
  <si>
    <t>0901Б29010</t>
  </si>
  <si>
    <t>Мероприятие "Массовые физкультурно-спортивные мероприятия"</t>
  </si>
  <si>
    <t>1105</t>
  </si>
  <si>
    <t>1000Б00000</t>
  </si>
  <si>
    <t>1001Б00000</t>
  </si>
  <si>
    <t>Дорожное хозяйство (дорожные фонды)</t>
  </si>
  <si>
    <t>1001Б11010</t>
  </si>
  <si>
    <t>Мероприятие" Содержание автомобильных дорог "</t>
  </si>
  <si>
    <t>0409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</si>
  <si>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</si>
  <si>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</si>
  <si>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</si>
  <si>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</si>
  <si>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99П0000000</t>
  </si>
  <si>
    <t>Непрограммные расходы</t>
  </si>
  <si>
    <t>991П000000</t>
  </si>
  <si>
    <t>Финансовое обеспечение выполнения функций органов местного самоуправления</t>
  </si>
  <si>
    <t>9910020130</t>
  </si>
  <si>
    <t>Осуществление полномочий по внешнему муниципальному финансовому контролю в поселении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</si>
  <si>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</si>
  <si>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</si>
  <si>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</si>
  <si>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</si>
  <si>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9910020801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</si>
  <si>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</si>
  <si>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</si>
  <si>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</si>
  <si>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</si>
  <si>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</si>
  <si>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</si>
  <si>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9910029630</t>
  </si>
  <si>
    <t>Обеспечение открытости и доступности к проектам и принятым нормативным правовым актам</t>
  </si>
  <si>
    <t>0113</t>
  </si>
  <si>
    <t>Другие общегосударственные вопросы</t>
  </si>
  <si>
    <t>9910029880</t>
  </si>
  <si>
    <t>Передача части полномочий по решению вопросов местного значения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</si>
  <si>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</si>
  <si>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</si>
  <si>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</si>
  <si>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</si>
  <si>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0111</t>
  </si>
  <si>
    <t>Резервные фонды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</si>
  <si>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</si>
  <si>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</si>
  <si>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</si>
  <si>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</si>
  <si>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1001</t>
  </si>
  <si>
    <t>Пенсионное обеспечение</t>
  </si>
  <si>
    <t>300</t>
  </si>
  <si>
    <t>Социальное обеспечение и иные выплаты населению</t>
  </si>
  <si>
    <t>994П000000</t>
  </si>
  <si>
    <t>Обеспечение реализации отдельных государственных полномочий</t>
  </si>
  <si>
    <t>9940051180</t>
  </si>
  <si>
    <t>0203</t>
  </si>
  <si>
    <t>Мобилизационная и вневойсковая подготовка</t>
  </si>
  <si>
    <t>9940073110</t>
  </si>
  <si>
    <t>Осуществление отдельных областных государственных полномочий в сфере водоснабжения и водоотведения</t>
  </si>
  <si>
    <t>0401</t>
  </si>
  <si>
    <t>Общеэкономические вопросы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</si>
  <si>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</si>
  <si>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</si>
  <si>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</si>
  <si>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</si>
  <si>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</si>
  <si>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</si>
  <si>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1301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</si>
  <si>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</si>
  <si>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</si>
  <si>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</si>
  <si>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</si>
  <si>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</si>
  <si>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</si>
  <si>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</si>
  <si>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</si>
  <si>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</si>
  <si>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</si>
  <si>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</si>
  <si>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</si>
  <si>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0801</t>
  </si>
  <si>
    <t>Культура</t>
  </si>
  <si>
    <t>99908S2370</t>
  </si>
  <si>
    <t>Реализация мероприятий перечня проектов народных инициатив</t>
  </si>
  <si>
    <t>Итого</t>
  </si>
  <si>
    <t>"Защита населения и территории от чрезвычайных ситуаций природного и техногенного характера, пожарная безопасность"</t>
  </si>
  <si>
    <t>Программные расходы</t>
  </si>
  <si>
    <t>Муниципальная "Программа комплексного развития транспортной инфраструктуры на территории Бадарминского муниципального образования на 2018-2026 годы"</t>
  </si>
  <si>
    <t>Обеспечение проведения выборов</t>
  </si>
  <si>
    <t>Проведение выборов и референдумов</t>
  </si>
  <si>
    <t>Организация и проведение выборов высшего должностного лица  органа местного самоуправления</t>
  </si>
  <si>
    <t>Обеспечение проведения выборов и референдумов</t>
  </si>
  <si>
    <t>0107</t>
  </si>
  <si>
    <t>Наименование</t>
  </si>
  <si>
    <t>к решению Думы Бадарминского</t>
  </si>
  <si>
    <t>2024 год</t>
  </si>
  <si>
    <t>Распределение бюджетных ассигнований Бадарминского муниципального образования 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  на 2024-2025 год</t>
  </si>
  <si>
    <t>2025 год</t>
  </si>
  <si>
    <t xml:space="preserve">муниципального образования                                                                             </t>
  </si>
  <si>
    <t>А.Н. Рысенков</t>
  </si>
  <si>
    <t>1001Б11040</t>
  </si>
  <si>
    <t>9990500000</t>
  </si>
  <si>
    <t>Реализация мероприятий, направленных на благоустройство территории сельского поселения</t>
  </si>
  <si>
    <t>9990531820</t>
  </si>
  <si>
    <t>Организация благоустройства территории поселения</t>
  </si>
  <si>
    <t>из дифицита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</si>
  <si>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</si>
  <si>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Приложение № 6</t>
  </si>
  <si>
    <t>Расходы на обеспечение функций органов местного самоуправления</t>
  </si>
  <si>
    <t>99100S9630</t>
  </si>
  <si>
    <t>Закупка товаров, работ и услуг для государственных (муниципальных) нужд</t>
  </si>
  <si>
    <t>муниципального образования пятого</t>
  </si>
  <si>
    <t xml:space="preserve">созыва от 27.02.2023  № 6/1 </t>
  </si>
  <si>
    <t xml:space="preserve">Председатель Думы, глава  Бадарминского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</si>
</sst>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16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49" fontId="3" fillId="3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right" vertical="center"/>
    </xf>
    <xf numFmtId="4" fontId="2" fillId="4" borderId="0" xfId="0" applyNumberFormat="1" applyFont="1" applyFill="1"/>
    <xf numFmtId="0" fontId="1" fillId="4" borderId="1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165" fontId="1" fillId="4" borderId="1" xfId="0" applyNumberFormat="1" applyFont="1" applyFill="1" applyBorder="1" applyAlignment="1">
      <alignment horizontal="right" vertical="center"/>
    </xf>
    <xf numFmtId="165" fontId="1" fillId="4" borderId="2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/>
  </cellXfs>
  <cellStyles count="2">
    <cellStyle name="Обычный" xfId="0" builtinId="0"/>
    <cellStyle name="Обычный_прил 8,9,10,1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11"/>
  <sheetViews>
    <sheetView showGridLines="0" tabSelected="1" zoomScaleNormal="100" workbookViewId="0">
      <selection activeCell="D117" sqref="D117"/>
    </sheetView>
  </sheetViews>
  <sheetFormatPr defaultRowHeight="12.75" customHeight="1" outlineLevelRow="7"/>
  <cols>
    <col min="1" max="1" width="55.85546875" style="6" customWidth="1"/>
    <col min="2" max="2" width="11.42578125" style="7" bestFit="1" customWidth="1"/>
    <col min="3" max="3" width="4.28515625" style="7" bestFit="1" customWidth="1"/>
    <col min="4" max="4" width="7.42578125" style="7" customWidth="1"/>
    <col min="5" max="6" width="8.85546875" style="8" bestFit="1" customWidth="1"/>
    <col min="7" max="7" width="9.42578125" style="15" customWidth="1"/>
    <col min="8" max="8" width="9.140625" style="14"/>
  </cols>
  <sheetData>
    <row r="1" spans="1:8" ht="12.75" customHeight="1">
      <c r="A1" s="56" t="s">
        <v>120</v>
      </c>
      <c r="B1" s="57"/>
      <c r="C1" s="57"/>
      <c r="D1" s="57"/>
      <c r="E1" s="57"/>
    </row>
    <row r="2" spans="1:8" ht="12.75" customHeight="1">
      <c r="A2" s="58" t="s">
        <v>107</v>
      </c>
      <c r="B2" s="57"/>
      <c r="C2" s="57"/>
      <c r="D2" s="57"/>
      <c r="E2" s="57"/>
    </row>
    <row r="3" spans="1:8" ht="12.75" customHeight="1">
      <c r="A3" s="58" t="s">
        <v>124</v>
      </c>
      <c r="B3" s="57"/>
      <c r="C3" s="57"/>
      <c r="D3" s="57"/>
      <c r="E3" s="57"/>
    </row>
    <row r="4" spans="1:8" ht="12.75" customHeight="1">
      <c r="A4" s="59" t="s">
        <v>125</v>
      </c>
      <c r="B4" s="60"/>
      <c r="C4" s="60"/>
      <c r="D4" s="60"/>
      <c r="E4" s="60"/>
    </row>
    <row r="5" spans="1:8" ht="6.75" customHeight="1">
      <c r="A5" s="20"/>
      <c r="B5" s="20"/>
      <c r="C5" s="20"/>
      <c r="D5" s="20"/>
    </row>
    <row r="6" spans="1:8" ht="54" customHeight="1">
      <c r="A6" s="55" t="s">
        <v>109</v>
      </c>
      <c r="B6" s="55"/>
      <c r="C6" s="55"/>
      <c r="D6" s="55"/>
      <c r="E6" s="55"/>
    </row>
    <row r="8" spans="1:8" ht="17.25" customHeight="1">
      <c r="A8" s="1" t="s">
        <v>106</v>
      </c>
      <c r="B8" s="1" t="s">
        <v>0</v>
      </c>
      <c r="C8" s="2" t="s">
        <v>2</v>
      </c>
      <c r="D8" s="1" t="s">
        <v>1</v>
      </c>
      <c r="E8" s="21" t="s">
        <v>108</v>
      </c>
      <c r="F8" s="21" t="s">
        <v>110</v>
      </c>
    </row>
    <row r="9" spans="1:8" ht="15" customHeight="1">
      <c r="A9" s="1" t="s">
        <v>99</v>
      </c>
      <c r="B9" s="1"/>
      <c r="C9" s="2"/>
      <c r="D9" s="1"/>
      <c r="E9" s="21">
        <f>E15</f>
        <v>1238</v>
      </c>
      <c r="F9" s="21">
        <f>F15</f>
        <v>1307.2</v>
      </c>
      <c r="H9" s="15"/>
    </row>
    <row r="10" spans="1:8" ht="39" hidden="1" customHeight="1" collapsed="1">
      <c r="A10" s="22" t="s">
        <v>12</v>
      </c>
      <c r="B10" s="23" t="s">
        <v>11</v>
      </c>
      <c r="C10" s="24"/>
      <c r="D10" s="23"/>
      <c r="E10" s="25">
        <f t="shared" ref="E10:F13" si="0">E11</f>
        <v>0</v>
      </c>
      <c r="F10" s="25">
        <f t="shared" si="0"/>
        <v>0</v>
      </c>
    </row>
    <row r="11" spans="1:8" ht="21.75" hidden="1" customHeight="1" outlineLevel="1">
      <c r="A11" s="22" t="s">
        <v>14</v>
      </c>
      <c r="B11" s="23" t="s">
        <v>13</v>
      </c>
      <c r="C11" s="24"/>
      <c r="D11" s="23"/>
      <c r="E11" s="25">
        <f t="shared" si="0"/>
        <v>0</v>
      </c>
      <c r="F11" s="25">
        <f t="shared" si="0"/>
        <v>0</v>
      </c>
    </row>
    <row r="12" spans="1:8" ht="13.5" hidden="1" customHeight="1" outlineLevel="2">
      <c r="A12" s="22" t="s">
        <v>16</v>
      </c>
      <c r="B12" s="23" t="s">
        <v>15</v>
      </c>
      <c r="C12" s="24"/>
      <c r="D12" s="23"/>
      <c r="E12" s="25">
        <f t="shared" si="0"/>
        <v>0</v>
      </c>
      <c r="F12" s="25">
        <f t="shared" si="0"/>
        <v>0</v>
      </c>
    </row>
    <row r="13" spans="1:8" ht="30.75" hidden="1" customHeight="1" outlineLevel="7">
      <c r="A13" s="26" t="s">
        <v>6</v>
      </c>
      <c r="B13" s="23" t="s">
        <v>15</v>
      </c>
      <c r="C13" s="24" t="s">
        <v>5</v>
      </c>
      <c r="D13" s="23"/>
      <c r="E13" s="25">
        <f t="shared" si="0"/>
        <v>0</v>
      </c>
      <c r="F13" s="25">
        <f t="shared" si="0"/>
        <v>0</v>
      </c>
    </row>
    <row r="14" spans="1:8" ht="26.25" hidden="1" customHeight="1" outlineLevel="7">
      <c r="A14" s="22" t="s">
        <v>14</v>
      </c>
      <c r="B14" s="24" t="s">
        <v>15</v>
      </c>
      <c r="C14" s="24" t="s">
        <v>5</v>
      </c>
      <c r="D14" s="24" t="s">
        <v>17</v>
      </c>
      <c r="E14" s="27"/>
      <c r="F14" s="27"/>
    </row>
    <row r="15" spans="1:8" ht="38.25">
      <c r="A15" s="3" t="s">
        <v>100</v>
      </c>
      <c r="B15" s="1" t="s">
        <v>18</v>
      </c>
      <c r="C15" s="2"/>
      <c r="D15" s="1"/>
      <c r="E15" s="28">
        <f>E16+E20+E23+E26</f>
        <v>1238</v>
      </c>
      <c r="F15" s="28">
        <f>F16+F21+F24+F26</f>
        <v>1307.2</v>
      </c>
    </row>
    <row r="16" spans="1:8" outlineLevel="1">
      <c r="A16" s="3" t="s">
        <v>20</v>
      </c>
      <c r="B16" s="1" t="s">
        <v>19</v>
      </c>
      <c r="C16" s="2"/>
      <c r="D16" s="1"/>
      <c r="E16" s="28">
        <f t="shared" ref="E16:F18" si="1">E17</f>
        <v>618</v>
      </c>
      <c r="F16" s="28">
        <f t="shared" si="1"/>
        <v>687.2</v>
      </c>
    </row>
    <row r="17" spans="1:6" ht="39.75" customHeight="1" outlineLevel="2">
      <c r="A17" s="3" t="s">
        <v>22</v>
      </c>
      <c r="B17" s="1" t="s">
        <v>21</v>
      </c>
      <c r="C17" s="2"/>
      <c r="D17" s="1"/>
      <c r="E17" s="28">
        <f t="shared" si="1"/>
        <v>618</v>
      </c>
      <c r="F17" s="28">
        <f t="shared" si="1"/>
        <v>687.2</v>
      </c>
    </row>
    <row r="18" spans="1:6" ht="25.5" outlineLevel="7">
      <c r="A18" s="4" t="s">
        <v>6</v>
      </c>
      <c r="B18" s="1" t="s">
        <v>21</v>
      </c>
      <c r="C18" s="2" t="s">
        <v>5</v>
      </c>
      <c r="D18" s="1"/>
      <c r="E18" s="28">
        <f t="shared" si="1"/>
        <v>618</v>
      </c>
      <c r="F18" s="28">
        <f t="shared" si="1"/>
        <v>687.2</v>
      </c>
    </row>
    <row r="19" spans="1:6" outlineLevel="7">
      <c r="A19" s="3" t="s">
        <v>20</v>
      </c>
      <c r="B19" s="2" t="s">
        <v>21</v>
      </c>
      <c r="C19" s="2" t="s">
        <v>5</v>
      </c>
      <c r="D19" s="2" t="s">
        <v>23</v>
      </c>
      <c r="E19" s="29">
        <v>618</v>
      </c>
      <c r="F19" s="29">
        <f>613.5+73.7</f>
        <v>687.2</v>
      </c>
    </row>
    <row r="20" spans="1:6" outlineLevel="2">
      <c r="A20" s="3" t="s">
        <v>25</v>
      </c>
      <c r="B20" s="1" t="s">
        <v>24</v>
      </c>
      <c r="C20" s="2"/>
      <c r="D20" s="1"/>
      <c r="E20" s="28">
        <f>E21</f>
        <v>160</v>
      </c>
      <c r="F20" s="28">
        <f>F21</f>
        <v>160</v>
      </c>
    </row>
    <row r="21" spans="1:6" ht="25.5" outlineLevel="7">
      <c r="A21" s="4" t="s">
        <v>6</v>
      </c>
      <c r="B21" s="1" t="s">
        <v>24</v>
      </c>
      <c r="C21" s="2" t="s">
        <v>5</v>
      </c>
      <c r="D21" s="1"/>
      <c r="E21" s="28">
        <f>E22</f>
        <v>160</v>
      </c>
      <c r="F21" s="28">
        <f>F22</f>
        <v>160</v>
      </c>
    </row>
    <row r="22" spans="1:6" outlineLevel="7">
      <c r="A22" s="3" t="s">
        <v>20</v>
      </c>
      <c r="B22" s="2" t="s">
        <v>24</v>
      </c>
      <c r="C22" s="2" t="s">
        <v>5</v>
      </c>
      <c r="D22" s="2" t="s">
        <v>23</v>
      </c>
      <c r="E22" s="29">
        <v>160</v>
      </c>
      <c r="F22" s="29">
        <v>160</v>
      </c>
    </row>
    <row r="23" spans="1:6" ht="15.75" customHeight="1" outlineLevel="2">
      <c r="A23" s="3" t="s">
        <v>27</v>
      </c>
      <c r="B23" s="1" t="s">
        <v>26</v>
      </c>
      <c r="C23" s="2"/>
      <c r="D23" s="1"/>
      <c r="E23" s="28">
        <f>E24</f>
        <v>450</v>
      </c>
      <c r="F23" s="28">
        <f>F24</f>
        <v>450</v>
      </c>
    </row>
    <row r="24" spans="1:6" outlineLevel="7">
      <c r="A24" s="3" t="s">
        <v>20</v>
      </c>
      <c r="B24" s="1" t="s">
        <v>26</v>
      </c>
      <c r="C24" s="2"/>
      <c r="D24" s="1" t="s">
        <v>23</v>
      </c>
      <c r="E24" s="28">
        <f>E25</f>
        <v>450</v>
      </c>
      <c r="F24" s="28">
        <f>F25</f>
        <v>450</v>
      </c>
    </row>
    <row r="25" spans="1:6" ht="25.5" outlineLevel="7">
      <c r="A25" s="4" t="s">
        <v>6</v>
      </c>
      <c r="B25" s="2" t="s">
        <v>26</v>
      </c>
      <c r="C25" s="2" t="s">
        <v>5</v>
      </c>
      <c r="D25" s="2" t="s">
        <v>23</v>
      </c>
      <c r="E25" s="29">
        <v>450</v>
      </c>
      <c r="F25" s="29">
        <v>450</v>
      </c>
    </row>
    <row r="26" spans="1:6" outlineLevel="7">
      <c r="A26" s="3" t="s">
        <v>20</v>
      </c>
      <c r="B26" s="1" t="s">
        <v>113</v>
      </c>
      <c r="C26" s="2"/>
      <c r="D26" s="1" t="s">
        <v>23</v>
      </c>
      <c r="E26" s="28">
        <f>E27</f>
        <v>10</v>
      </c>
      <c r="F26" s="28">
        <f>F27</f>
        <v>10</v>
      </c>
    </row>
    <row r="27" spans="1:6" ht="25.5" outlineLevel="7">
      <c r="A27" s="4" t="s">
        <v>6</v>
      </c>
      <c r="B27" s="2" t="s">
        <v>113</v>
      </c>
      <c r="C27" s="2" t="s">
        <v>5</v>
      </c>
      <c r="D27" s="2" t="s">
        <v>23</v>
      </c>
      <c r="E27" s="29">
        <v>10</v>
      </c>
      <c r="F27" s="29">
        <v>10</v>
      </c>
    </row>
    <row r="28" spans="1:6" ht="20.25" customHeight="1">
      <c r="A28" s="1" t="s">
        <v>29</v>
      </c>
      <c r="B28" s="1" t="s">
        <v>28</v>
      </c>
      <c r="C28" s="2"/>
      <c r="D28" s="1"/>
      <c r="E28" s="21">
        <f>E29+E55+E59+E63+E86+E90+E81+E74</f>
        <v>12896.6</v>
      </c>
      <c r="F28" s="21">
        <f>F29+F55+F59+F63+F86+F90+F81+F74</f>
        <v>12734.3</v>
      </c>
    </row>
    <row r="29" spans="1:6" ht="25.5" outlineLevel="1" collapsed="1">
      <c r="A29" s="3" t="s">
        <v>31</v>
      </c>
      <c r="B29" s="1" t="s">
        <v>30</v>
      </c>
      <c r="C29" s="2"/>
      <c r="D29" s="1"/>
      <c r="E29" s="28">
        <f>E30+E33+E49+E52+E42+E45</f>
        <v>6189.3</v>
      </c>
      <c r="F29" s="28">
        <f>F30+F33+F49+F52+F42+F45</f>
        <v>5940</v>
      </c>
    </row>
    <row r="30" spans="1:6" ht="25.5" hidden="1" outlineLevel="2" collapsed="1">
      <c r="A30" s="22" t="s">
        <v>33</v>
      </c>
      <c r="B30" s="23" t="s">
        <v>32</v>
      </c>
      <c r="C30" s="24"/>
      <c r="D30" s="23"/>
      <c r="E30" s="25">
        <f>E31</f>
        <v>0</v>
      </c>
      <c r="F30" s="25">
        <f>F31</f>
        <v>0</v>
      </c>
    </row>
    <row r="31" spans="1:6" hidden="1" outlineLevel="7">
      <c r="A31" s="26" t="s">
        <v>37</v>
      </c>
      <c r="B31" s="23" t="s">
        <v>32</v>
      </c>
      <c r="C31" s="24" t="s">
        <v>36</v>
      </c>
      <c r="D31" s="23"/>
      <c r="E31" s="25">
        <f>E32</f>
        <v>0</v>
      </c>
      <c r="F31" s="25">
        <f>F32</f>
        <v>0</v>
      </c>
    </row>
    <row r="32" spans="1:6" ht="38.25" hidden="1" outlineLevel="7">
      <c r="A32" s="22" t="s">
        <v>35</v>
      </c>
      <c r="B32" s="24" t="s">
        <v>32</v>
      </c>
      <c r="C32" s="24" t="s">
        <v>36</v>
      </c>
      <c r="D32" s="24" t="s">
        <v>34</v>
      </c>
      <c r="E32" s="27"/>
      <c r="F32" s="27"/>
    </row>
    <row r="33" spans="1:8" ht="25.5" outlineLevel="2">
      <c r="A33" s="3" t="s">
        <v>31</v>
      </c>
      <c r="B33" s="1" t="s">
        <v>38</v>
      </c>
      <c r="C33" s="2"/>
      <c r="D33" s="1"/>
      <c r="E33" s="28">
        <f>E34+E36+E38+E40</f>
        <v>4724.1000000000004</v>
      </c>
      <c r="F33" s="28">
        <f>F34+F36+F38+F40</f>
        <v>4578.6000000000004</v>
      </c>
      <c r="G33" s="15">
        <f>F32+F54</f>
        <v>947.7</v>
      </c>
    </row>
    <row r="34" spans="1:8" ht="51" outlineLevel="7">
      <c r="A34" s="4" t="s">
        <v>42</v>
      </c>
      <c r="B34" s="1" t="s">
        <v>38</v>
      </c>
      <c r="C34" s="2" t="s">
        <v>41</v>
      </c>
      <c r="D34" s="1"/>
      <c r="E34" s="28">
        <f>E35</f>
        <v>1264</v>
      </c>
      <c r="F34" s="28">
        <f>F35</f>
        <v>1264</v>
      </c>
    </row>
    <row r="35" spans="1:8" ht="25.5" outlineLevel="7">
      <c r="A35" s="3" t="s">
        <v>40</v>
      </c>
      <c r="B35" s="2" t="s">
        <v>38</v>
      </c>
      <c r="C35" s="2" t="s">
        <v>41</v>
      </c>
      <c r="D35" s="2" t="s">
        <v>39</v>
      </c>
      <c r="E35" s="29">
        <v>1264</v>
      </c>
      <c r="F35" s="29">
        <v>1264</v>
      </c>
    </row>
    <row r="36" spans="1:8" ht="51" outlineLevel="7">
      <c r="A36" s="4" t="s">
        <v>42</v>
      </c>
      <c r="B36" s="2" t="s">
        <v>38</v>
      </c>
      <c r="C36" s="2" t="s">
        <v>41</v>
      </c>
      <c r="D36" s="2"/>
      <c r="E36" s="29">
        <f>E37</f>
        <v>2952.3</v>
      </c>
      <c r="F36" s="29">
        <f>F37</f>
        <v>2806.8</v>
      </c>
      <c r="H36" s="15"/>
    </row>
    <row r="37" spans="1:8" ht="38.25" outlineLevel="7">
      <c r="A37" s="3" t="s">
        <v>10</v>
      </c>
      <c r="B37" s="2" t="s">
        <v>38</v>
      </c>
      <c r="C37" s="2" t="s">
        <v>41</v>
      </c>
      <c r="D37" s="2" t="s">
        <v>9</v>
      </c>
      <c r="E37" s="29">
        <f>2860.8+993-3.7-743.9-0.1-153.8</f>
        <v>2952.3</v>
      </c>
      <c r="F37" s="29">
        <f>2610.9+993-3.2-793.9</f>
        <v>2806.8</v>
      </c>
      <c r="H37" s="15"/>
    </row>
    <row r="38" spans="1:8" ht="25.5" outlineLevel="7">
      <c r="A38" s="4" t="s">
        <v>6</v>
      </c>
      <c r="B38" s="2" t="s">
        <v>38</v>
      </c>
      <c r="C38" s="2" t="s">
        <v>5</v>
      </c>
      <c r="D38" s="2"/>
      <c r="E38" s="29">
        <f>E39</f>
        <v>500</v>
      </c>
      <c r="F38" s="29">
        <f>F39</f>
        <v>500</v>
      </c>
    </row>
    <row r="39" spans="1:8" ht="38.25" outlineLevel="7">
      <c r="A39" s="3" t="s">
        <v>10</v>
      </c>
      <c r="B39" s="1" t="s">
        <v>38</v>
      </c>
      <c r="C39" s="2" t="s">
        <v>5</v>
      </c>
      <c r="D39" s="2" t="s">
        <v>9</v>
      </c>
      <c r="E39" s="29">
        <f>395.8+104.2</f>
        <v>500</v>
      </c>
      <c r="F39" s="29">
        <f>395.8+104.2</f>
        <v>500</v>
      </c>
    </row>
    <row r="40" spans="1:8" outlineLevel="7">
      <c r="A40" s="4" t="s">
        <v>44</v>
      </c>
      <c r="B40" s="2" t="s">
        <v>38</v>
      </c>
      <c r="C40" s="2" t="s">
        <v>43</v>
      </c>
      <c r="D40" s="2"/>
      <c r="E40" s="29">
        <f>E41</f>
        <v>7.8</v>
      </c>
      <c r="F40" s="29">
        <f>F41</f>
        <v>7.8</v>
      </c>
    </row>
    <row r="41" spans="1:8" ht="38.25" outlineLevel="7">
      <c r="A41" s="3" t="s">
        <v>10</v>
      </c>
      <c r="B41" s="2" t="s">
        <v>38</v>
      </c>
      <c r="C41" s="2" t="s">
        <v>43</v>
      </c>
      <c r="D41" s="2" t="s">
        <v>9</v>
      </c>
      <c r="E41" s="29">
        <v>7.8</v>
      </c>
      <c r="F41" s="29">
        <v>7.8</v>
      </c>
    </row>
    <row r="42" spans="1:8" ht="25.5" outlineLevel="7">
      <c r="A42" s="3" t="s">
        <v>33</v>
      </c>
      <c r="B42" s="1" t="s">
        <v>32</v>
      </c>
      <c r="C42" s="2"/>
      <c r="D42" s="2"/>
      <c r="E42" s="29">
        <f>E43</f>
        <v>153.80000000000001</v>
      </c>
      <c r="F42" s="29">
        <f>F43</f>
        <v>0</v>
      </c>
    </row>
    <row r="43" spans="1:8" outlineLevel="7">
      <c r="A43" s="3" t="s">
        <v>37</v>
      </c>
      <c r="B43" s="2" t="s">
        <v>32</v>
      </c>
      <c r="C43" s="2" t="s">
        <v>36</v>
      </c>
      <c r="D43" s="2"/>
      <c r="E43" s="29">
        <f>E44</f>
        <v>153.80000000000001</v>
      </c>
      <c r="F43" s="29">
        <f>F44</f>
        <v>0</v>
      </c>
    </row>
    <row r="44" spans="1:8" ht="25.5" outlineLevel="7">
      <c r="A44" s="3" t="s">
        <v>31</v>
      </c>
      <c r="B44" s="2" t="s">
        <v>32</v>
      </c>
      <c r="C44" s="2" t="s">
        <v>36</v>
      </c>
      <c r="D44" s="2" t="s">
        <v>34</v>
      </c>
      <c r="E44" s="29">
        <v>153.80000000000001</v>
      </c>
      <c r="F44" s="29">
        <v>0</v>
      </c>
    </row>
    <row r="45" spans="1:8" ht="25.5" outlineLevel="7">
      <c r="A45" s="38" t="s">
        <v>121</v>
      </c>
      <c r="B45" s="39" t="s">
        <v>38</v>
      </c>
      <c r="C45" s="40"/>
      <c r="D45" s="39"/>
      <c r="E45" s="41">
        <f t="shared" ref="E45:F47" si="2">E46</f>
        <v>412.4</v>
      </c>
      <c r="F45" s="41">
        <f t="shared" si="2"/>
        <v>412.4</v>
      </c>
      <c r="G45" s="42"/>
    </row>
    <row r="46" spans="1:8" outlineLevel="7">
      <c r="A46" s="43" t="s">
        <v>96</v>
      </c>
      <c r="B46" s="44" t="s">
        <v>122</v>
      </c>
      <c r="C46" s="45"/>
      <c r="D46" s="46"/>
      <c r="E46" s="47">
        <f t="shared" si="2"/>
        <v>412.4</v>
      </c>
      <c r="F46" s="48">
        <f t="shared" si="2"/>
        <v>412.4</v>
      </c>
      <c r="G46" s="42"/>
    </row>
    <row r="47" spans="1:8" ht="25.5" outlineLevel="7">
      <c r="A47" s="43" t="s">
        <v>123</v>
      </c>
      <c r="B47" s="44" t="s">
        <v>122</v>
      </c>
      <c r="C47" s="40" t="s">
        <v>5</v>
      </c>
      <c r="D47" s="40"/>
      <c r="E47" s="47">
        <f t="shared" si="2"/>
        <v>412.4</v>
      </c>
      <c r="F47" s="48">
        <f t="shared" si="2"/>
        <v>412.4</v>
      </c>
      <c r="G47" s="42"/>
    </row>
    <row r="48" spans="1:8" outlineLevel="7">
      <c r="A48" s="43" t="s">
        <v>48</v>
      </c>
      <c r="B48" s="44" t="s">
        <v>122</v>
      </c>
      <c r="C48" s="40" t="s">
        <v>5</v>
      </c>
      <c r="D48" s="40" t="s">
        <v>47</v>
      </c>
      <c r="E48" s="47">
        <v>412.4</v>
      </c>
      <c r="F48" s="48">
        <v>412.4</v>
      </c>
      <c r="G48" s="42"/>
    </row>
    <row r="49" spans="1:8" s="37" customFormat="1" ht="25.5" outlineLevel="2">
      <c r="A49" s="49" t="s">
        <v>46</v>
      </c>
      <c r="B49" s="50" t="s">
        <v>45</v>
      </c>
      <c r="C49" s="51"/>
      <c r="D49" s="50"/>
      <c r="E49" s="52">
        <f>E50</f>
        <v>1.3</v>
      </c>
      <c r="F49" s="52">
        <f>F50</f>
        <v>1.3</v>
      </c>
      <c r="G49" s="42"/>
      <c r="H49" s="36"/>
    </row>
    <row r="50" spans="1:8" s="37" customFormat="1" ht="25.5" outlineLevel="7">
      <c r="A50" s="53" t="s">
        <v>6</v>
      </c>
      <c r="B50" s="50" t="s">
        <v>45</v>
      </c>
      <c r="C50" s="51" t="s">
        <v>5</v>
      </c>
      <c r="D50" s="50"/>
      <c r="E50" s="52">
        <f>E51</f>
        <v>1.3</v>
      </c>
      <c r="F50" s="52">
        <f>F51</f>
        <v>1.3</v>
      </c>
      <c r="G50" s="42"/>
      <c r="H50" s="36"/>
    </row>
    <row r="51" spans="1:8" s="37" customFormat="1" outlineLevel="7">
      <c r="A51" s="49" t="s">
        <v>48</v>
      </c>
      <c r="B51" s="51" t="s">
        <v>45</v>
      </c>
      <c r="C51" s="51" t="s">
        <v>5</v>
      </c>
      <c r="D51" s="51" t="s">
        <v>47</v>
      </c>
      <c r="E51" s="54">
        <v>1.3</v>
      </c>
      <c r="F51" s="54">
        <v>1.3</v>
      </c>
      <c r="G51" s="42"/>
      <c r="H51" s="36"/>
    </row>
    <row r="52" spans="1:8" ht="25.5" outlineLevel="2">
      <c r="A52" s="49" t="s">
        <v>50</v>
      </c>
      <c r="B52" s="50" t="s">
        <v>49</v>
      </c>
      <c r="C52" s="51"/>
      <c r="D52" s="50"/>
      <c r="E52" s="52">
        <f>E53</f>
        <v>897.7</v>
      </c>
      <c r="F52" s="52">
        <f>F53</f>
        <v>947.7</v>
      </c>
      <c r="G52" s="42"/>
    </row>
    <row r="53" spans="1:8" outlineLevel="7">
      <c r="A53" s="4" t="s">
        <v>37</v>
      </c>
      <c r="B53" s="1" t="s">
        <v>49</v>
      </c>
      <c r="C53" s="2" t="s">
        <v>36</v>
      </c>
      <c r="D53" s="1"/>
      <c r="E53" s="28">
        <f>E54</f>
        <v>897.7</v>
      </c>
      <c r="F53" s="28">
        <f>F54</f>
        <v>947.7</v>
      </c>
    </row>
    <row r="54" spans="1:8" ht="38.25" outlineLevel="7">
      <c r="A54" s="3" t="s">
        <v>35</v>
      </c>
      <c r="B54" s="2" t="s">
        <v>49</v>
      </c>
      <c r="C54" s="2" t="s">
        <v>36</v>
      </c>
      <c r="D54" s="2" t="s">
        <v>34</v>
      </c>
      <c r="E54" s="29">
        <v>897.7</v>
      </c>
      <c r="F54" s="29">
        <v>947.7</v>
      </c>
    </row>
    <row r="55" spans="1:8" ht="25.5" outlineLevel="1">
      <c r="A55" s="3" t="s">
        <v>52</v>
      </c>
      <c r="B55" s="1" t="s">
        <v>51</v>
      </c>
      <c r="C55" s="2"/>
      <c r="D55" s="1"/>
      <c r="E55" s="28">
        <f t="shared" ref="E55:F57" si="3">E56</f>
        <v>15</v>
      </c>
      <c r="F55" s="28">
        <f t="shared" si="3"/>
        <v>15</v>
      </c>
    </row>
    <row r="56" spans="1:8" outlineLevel="2">
      <c r="A56" s="3" t="s">
        <v>54</v>
      </c>
      <c r="B56" s="1" t="s">
        <v>53</v>
      </c>
      <c r="C56" s="2"/>
      <c r="D56" s="1"/>
      <c r="E56" s="28">
        <f t="shared" si="3"/>
        <v>15</v>
      </c>
      <c r="F56" s="28">
        <f t="shared" si="3"/>
        <v>15</v>
      </c>
    </row>
    <row r="57" spans="1:8" outlineLevel="7">
      <c r="A57" s="4" t="s">
        <v>44</v>
      </c>
      <c r="B57" s="1" t="s">
        <v>53</v>
      </c>
      <c r="C57" s="2" t="s">
        <v>43</v>
      </c>
      <c r="D57" s="1"/>
      <c r="E57" s="28">
        <f t="shared" si="3"/>
        <v>15</v>
      </c>
      <c r="F57" s="28">
        <f t="shared" si="3"/>
        <v>15</v>
      </c>
    </row>
    <row r="58" spans="1:8" outlineLevel="7">
      <c r="A58" s="3" t="s">
        <v>56</v>
      </c>
      <c r="B58" s="2" t="s">
        <v>53</v>
      </c>
      <c r="C58" s="2" t="s">
        <v>43</v>
      </c>
      <c r="D58" s="2" t="s">
        <v>55</v>
      </c>
      <c r="E58" s="29">
        <v>15</v>
      </c>
      <c r="F58" s="29">
        <v>15</v>
      </c>
    </row>
    <row r="59" spans="1:8" ht="25.5" outlineLevel="1">
      <c r="A59" s="3" t="s">
        <v>58</v>
      </c>
      <c r="B59" s="1" t="s">
        <v>57</v>
      </c>
      <c r="C59" s="2"/>
      <c r="D59" s="1"/>
      <c r="E59" s="28">
        <f t="shared" ref="E59:F61" si="4">E60</f>
        <v>400</v>
      </c>
      <c r="F59" s="28">
        <f t="shared" si="4"/>
        <v>400</v>
      </c>
    </row>
    <row r="60" spans="1:8" ht="38.25" outlineLevel="2">
      <c r="A60" s="3" t="s">
        <v>60</v>
      </c>
      <c r="B60" s="1" t="s">
        <v>59</v>
      </c>
      <c r="C60" s="2"/>
      <c r="D60" s="1"/>
      <c r="E60" s="28">
        <f t="shared" si="4"/>
        <v>400</v>
      </c>
      <c r="F60" s="28">
        <f t="shared" si="4"/>
        <v>400</v>
      </c>
    </row>
    <row r="61" spans="1:8" outlineLevel="7">
      <c r="A61" s="4" t="s">
        <v>64</v>
      </c>
      <c r="B61" s="1" t="s">
        <v>59</v>
      </c>
      <c r="C61" s="2" t="s">
        <v>63</v>
      </c>
      <c r="D61" s="1"/>
      <c r="E61" s="28">
        <f t="shared" si="4"/>
        <v>400</v>
      </c>
      <c r="F61" s="28">
        <f t="shared" si="4"/>
        <v>400</v>
      </c>
    </row>
    <row r="62" spans="1:8" outlineLevel="7">
      <c r="A62" s="3" t="s">
        <v>62</v>
      </c>
      <c r="B62" s="2" t="s">
        <v>59</v>
      </c>
      <c r="C62" s="2" t="s">
        <v>63</v>
      </c>
      <c r="D62" s="2" t="s">
        <v>61</v>
      </c>
      <c r="E62" s="29">
        <v>400</v>
      </c>
      <c r="F62" s="29">
        <v>400</v>
      </c>
    </row>
    <row r="63" spans="1:8" ht="19.5" customHeight="1" outlineLevel="1">
      <c r="A63" s="3" t="s">
        <v>66</v>
      </c>
      <c r="B63" s="1" t="s">
        <v>65</v>
      </c>
      <c r="C63" s="2"/>
      <c r="D63" s="1"/>
      <c r="E63" s="28">
        <f>E64+E69+E78</f>
        <v>281.3</v>
      </c>
      <c r="F63" s="28">
        <f>F64+F69+F78</f>
        <v>289.3</v>
      </c>
    </row>
    <row r="64" spans="1:8" ht="29.25" customHeight="1" outlineLevel="2">
      <c r="A64" s="4" t="s">
        <v>119</v>
      </c>
      <c r="B64" s="2" t="s">
        <v>67</v>
      </c>
      <c r="C64" s="2"/>
      <c r="D64" s="2"/>
      <c r="E64" s="29">
        <f>E65+E67</f>
        <v>216.1</v>
      </c>
      <c r="F64" s="29">
        <f>F65+F67</f>
        <v>224.1</v>
      </c>
    </row>
    <row r="65" spans="1:6" ht="51" outlineLevel="7">
      <c r="A65" s="4" t="s">
        <v>42</v>
      </c>
      <c r="B65" s="2" t="s">
        <v>67</v>
      </c>
      <c r="C65" s="2" t="s">
        <v>41</v>
      </c>
      <c r="D65" s="2"/>
      <c r="E65" s="29">
        <f>E66</f>
        <v>191.1</v>
      </c>
      <c r="F65" s="29">
        <f>F66</f>
        <v>199.1</v>
      </c>
    </row>
    <row r="66" spans="1:6" outlineLevel="7">
      <c r="A66" s="3" t="s">
        <v>69</v>
      </c>
      <c r="B66" s="2" t="s">
        <v>67</v>
      </c>
      <c r="C66" s="2" t="s">
        <v>41</v>
      </c>
      <c r="D66" s="2" t="s">
        <v>68</v>
      </c>
      <c r="E66" s="29">
        <v>191.1</v>
      </c>
      <c r="F66" s="29">
        <v>199.1</v>
      </c>
    </row>
    <row r="67" spans="1:6" ht="25.5" outlineLevel="7">
      <c r="A67" s="4" t="s">
        <v>6</v>
      </c>
      <c r="B67" s="1" t="s">
        <v>67</v>
      </c>
      <c r="C67" s="2" t="s">
        <v>5</v>
      </c>
      <c r="D67" s="1"/>
      <c r="E67" s="29">
        <f>E68</f>
        <v>25</v>
      </c>
      <c r="F67" s="29">
        <f>F68</f>
        <v>25</v>
      </c>
    </row>
    <row r="68" spans="1:6" ht="25.5" outlineLevel="7">
      <c r="A68" s="4" t="s">
        <v>119</v>
      </c>
      <c r="B68" s="2" t="s">
        <v>67</v>
      </c>
      <c r="C68" s="2" t="s">
        <v>5</v>
      </c>
      <c r="D68" s="2" t="s">
        <v>68</v>
      </c>
      <c r="E68" s="29">
        <v>25</v>
      </c>
      <c r="F68" s="29">
        <v>25</v>
      </c>
    </row>
    <row r="69" spans="1:6" ht="25.5" outlineLevel="2">
      <c r="A69" s="3" t="s">
        <v>71</v>
      </c>
      <c r="B69" s="1" t="s">
        <v>70</v>
      </c>
      <c r="C69" s="2"/>
      <c r="D69" s="1"/>
      <c r="E69" s="28">
        <f>E70+E72</f>
        <v>64.5</v>
      </c>
      <c r="F69" s="28">
        <f>F70+F72</f>
        <v>64.5</v>
      </c>
    </row>
    <row r="70" spans="1:6" ht="51" outlineLevel="7">
      <c r="A70" s="4" t="s">
        <v>42</v>
      </c>
      <c r="B70" s="2" t="s">
        <v>70</v>
      </c>
      <c r="C70" s="2" t="s">
        <v>41</v>
      </c>
      <c r="D70" s="2"/>
      <c r="E70" s="29">
        <f>E71</f>
        <v>63.2</v>
      </c>
      <c r="F70" s="29">
        <f>F71</f>
        <v>63.2</v>
      </c>
    </row>
    <row r="71" spans="1:6" outlineLevel="7">
      <c r="A71" s="4" t="s">
        <v>73</v>
      </c>
      <c r="B71" s="2" t="s">
        <v>70</v>
      </c>
      <c r="C71" s="2" t="s">
        <v>41</v>
      </c>
      <c r="D71" s="2" t="s">
        <v>72</v>
      </c>
      <c r="E71" s="29">
        <v>63.2</v>
      </c>
      <c r="F71" s="29">
        <v>63.2</v>
      </c>
    </row>
    <row r="72" spans="1:6" ht="25.5" outlineLevel="7">
      <c r="A72" s="4" t="s">
        <v>6</v>
      </c>
      <c r="B72" s="2" t="s">
        <v>70</v>
      </c>
      <c r="C72" s="2" t="s">
        <v>5</v>
      </c>
      <c r="D72" s="2"/>
      <c r="E72" s="29">
        <f>E73</f>
        <v>1.3</v>
      </c>
      <c r="F72" s="29">
        <f>F73</f>
        <v>1.3</v>
      </c>
    </row>
    <row r="73" spans="1:6" outlineLevel="7">
      <c r="A73" s="3" t="s">
        <v>73</v>
      </c>
      <c r="B73" s="1" t="s">
        <v>70</v>
      </c>
      <c r="C73" s="2" t="s">
        <v>5</v>
      </c>
      <c r="D73" s="2" t="s">
        <v>72</v>
      </c>
      <c r="E73" s="29">
        <v>1.3</v>
      </c>
      <c r="F73" s="29">
        <v>1.3</v>
      </c>
    </row>
    <row r="74" spans="1:6" ht="15.75" customHeight="1" outlineLevel="7">
      <c r="A74" s="3" t="s">
        <v>7</v>
      </c>
      <c r="B74" s="1" t="s">
        <v>114</v>
      </c>
      <c r="C74" s="30"/>
      <c r="D74" s="31"/>
      <c r="E74" s="28">
        <f t="shared" ref="E74:F76" si="5">E75</f>
        <v>140</v>
      </c>
      <c r="F74" s="28">
        <f t="shared" si="5"/>
        <v>115</v>
      </c>
    </row>
    <row r="75" spans="1:6" ht="25.5" outlineLevel="7">
      <c r="A75" s="3" t="s">
        <v>115</v>
      </c>
      <c r="B75" s="1" t="s">
        <v>116</v>
      </c>
      <c r="C75" s="30"/>
      <c r="D75" s="31"/>
      <c r="E75" s="28">
        <f t="shared" si="5"/>
        <v>140</v>
      </c>
      <c r="F75" s="28">
        <f t="shared" si="5"/>
        <v>115</v>
      </c>
    </row>
    <row r="76" spans="1:6" ht="25.5" outlineLevel="7">
      <c r="A76" s="32" t="s">
        <v>6</v>
      </c>
      <c r="B76" s="2" t="s">
        <v>116</v>
      </c>
      <c r="C76" s="33">
        <v>200</v>
      </c>
      <c r="D76" s="34"/>
      <c r="E76" s="28">
        <f t="shared" si="5"/>
        <v>140</v>
      </c>
      <c r="F76" s="28">
        <f t="shared" si="5"/>
        <v>115</v>
      </c>
    </row>
    <row r="77" spans="1:6" ht="18" customHeight="1" outlineLevel="7">
      <c r="A77" s="4" t="s">
        <v>117</v>
      </c>
      <c r="B77" s="2" t="s">
        <v>116</v>
      </c>
      <c r="C77" s="33">
        <v>200</v>
      </c>
      <c r="D77" s="34" t="s">
        <v>8</v>
      </c>
      <c r="E77" s="28">
        <v>140</v>
      </c>
      <c r="F77" s="28">
        <v>115</v>
      </c>
    </row>
    <row r="78" spans="1:6" ht="76.5" outlineLevel="2">
      <c r="A78" s="16" t="s">
        <v>75</v>
      </c>
      <c r="B78" s="1" t="s">
        <v>74</v>
      </c>
      <c r="C78" s="2"/>
      <c r="D78" s="1"/>
      <c r="E78" s="28">
        <f>E79</f>
        <v>0.7</v>
      </c>
      <c r="F78" s="28">
        <f>F79</f>
        <v>0.7</v>
      </c>
    </row>
    <row r="79" spans="1:6" ht="25.5" outlineLevel="7">
      <c r="A79" s="4" t="s">
        <v>6</v>
      </c>
      <c r="B79" s="1" t="s">
        <v>74</v>
      </c>
      <c r="C79" s="2" t="s">
        <v>5</v>
      </c>
      <c r="D79" s="1"/>
      <c r="E79" s="29">
        <f>E80</f>
        <v>0.7</v>
      </c>
      <c r="F79" s="29">
        <f>F80</f>
        <v>0.7</v>
      </c>
    </row>
    <row r="80" spans="1:6" outlineLevel="7">
      <c r="A80" s="3" t="s">
        <v>48</v>
      </c>
      <c r="B80" s="2" t="s">
        <v>74</v>
      </c>
      <c r="C80" s="2" t="s">
        <v>5</v>
      </c>
      <c r="D80" s="2" t="s">
        <v>47</v>
      </c>
      <c r="E80" s="29">
        <v>0.7</v>
      </c>
      <c r="F80" s="29">
        <v>0.7</v>
      </c>
    </row>
    <row r="81" spans="1:7" hidden="1" outlineLevel="7">
      <c r="A81" s="9" t="s">
        <v>101</v>
      </c>
      <c r="B81" s="10">
        <v>9960000000</v>
      </c>
      <c r="C81" s="2"/>
      <c r="D81" s="2"/>
      <c r="E81" s="29">
        <f t="shared" ref="E81:F84" si="6">E82</f>
        <v>0</v>
      </c>
      <c r="F81" s="29">
        <f t="shared" si="6"/>
        <v>0</v>
      </c>
    </row>
    <row r="82" spans="1:7" hidden="1" outlineLevel="7">
      <c r="A82" s="9" t="s">
        <v>102</v>
      </c>
      <c r="B82" s="10">
        <v>9960035850</v>
      </c>
      <c r="C82" s="2"/>
      <c r="D82" s="2"/>
      <c r="E82" s="29">
        <f t="shared" si="6"/>
        <v>0</v>
      </c>
      <c r="F82" s="29">
        <f t="shared" si="6"/>
        <v>0</v>
      </c>
    </row>
    <row r="83" spans="1:7" ht="25.5" hidden="1" outlineLevel="7">
      <c r="A83" s="9" t="s">
        <v>103</v>
      </c>
      <c r="B83" s="10">
        <v>9960035851</v>
      </c>
      <c r="C83" s="11"/>
      <c r="D83" s="12"/>
      <c r="E83" s="29">
        <f t="shared" si="6"/>
        <v>0</v>
      </c>
      <c r="F83" s="29">
        <f t="shared" si="6"/>
        <v>0</v>
      </c>
    </row>
    <row r="84" spans="1:7" hidden="1" outlineLevel="7">
      <c r="A84" s="13" t="s">
        <v>44</v>
      </c>
      <c r="B84" s="11">
        <v>9960035851</v>
      </c>
      <c r="C84" s="11">
        <v>800</v>
      </c>
      <c r="D84" s="12"/>
      <c r="E84" s="29">
        <f t="shared" si="6"/>
        <v>0</v>
      </c>
      <c r="F84" s="29">
        <f t="shared" si="6"/>
        <v>0</v>
      </c>
    </row>
    <row r="85" spans="1:7" hidden="1" outlineLevel="7">
      <c r="A85" s="13" t="s">
        <v>104</v>
      </c>
      <c r="B85" s="11">
        <v>9960035851</v>
      </c>
      <c r="C85" s="11">
        <v>800</v>
      </c>
      <c r="D85" s="2" t="s">
        <v>105</v>
      </c>
      <c r="E85" s="29"/>
      <c r="F85" s="29"/>
    </row>
    <row r="86" spans="1:7" outlineLevel="1">
      <c r="A86" s="3" t="s">
        <v>77</v>
      </c>
      <c r="B86" s="1" t="s">
        <v>76</v>
      </c>
      <c r="C86" s="2"/>
      <c r="D86" s="1"/>
      <c r="E86" s="28">
        <f t="shared" ref="E86:F88" si="7">E87</f>
        <v>10.3</v>
      </c>
      <c r="F86" s="28">
        <f t="shared" si="7"/>
        <v>20.8</v>
      </c>
    </row>
    <row r="87" spans="1:7" ht="25.5" outlineLevel="2">
      <c r="A87" s="3" t="s">
        <v>79</v>
      </c>
      <c r="B87" s="1" t="s">
        <v>78</v>
      </c>
      <c r="C87" s="2"/>
      <c r="D87" s="1"/>
      <c r="E87" s="28">
        <f t="shared" si="7"/>
        <v>10.3</v>
      </c>
      <c r="F87" s="28">
        <f t="shared" si="7"/>
        <v>20.8</v>
      </c>
    </row>
    <row r="88" spans="1:7" outlineLevel="7">
      <c r="A88" s="4" t="s">
        <v>83</v>
      </c>
      <c r="B88" s="1" t="s">
        <v>78</v>
      </c>
      <c r="C88" s="2" t="s">
        <v>82</v>
      </c>
      <c r="D88" s="1"/>
      <c r="E88" s="28">
        <f t="shared" si="7"/>
        <v>10.3</v>
      </c>
      <c r="F88" s="28">
        <f t="shared" si="7"/>
        <v>20.8</v>
      </c>
    </row>
    <row r="89" spans="1:7" ht="25.5" outlineLevel="7">
      <c r="A89" s="4" t="s">
        <v>81</v>
      </c>
      <c r="B89" s="2" t="s">
        <v>78</v>
      </c>
      <c r="C89" s="2" t="s">
        <v>82</v>
      </c>
      <c r="D89" s="2" t="s">
        <v>80</v>
      </c>
      <c r="E89" s="29">
        <v>10.3</v>
      </c>
      <c r="F89" s="29">
        <v>20.8</v>
      </c>
      <c r="G89" s="15" t="s">
        <v>118</v>
      </c>
    </row>
    <row r="90" spans="1:7" ht="25.5" outlineLevel="1">
      <c r="A90" s="3" t="s">
        <v>85</v>
      </c>
      <c r="B90" s="1" t="s">
        <v>84</v>
      </c>
      <c r="C90" s="2"/>
      <c r="D90" s="1"/>
      <c r="E90" s="28">
        <f>E91+E97</f>
        <v>5860.7</v>
      </c>
      <c r="F90" s="28">
        <f>F91+F97</f>
        <v>5954.2</v>
      </c>
    </row>
    <row r="91" spans="1:7" outlineLevel="2">
      <c r="A91" s="3" t="s">
        <v>3</v>
      </c>
      <c r="B91" s="1" t="s">
        <v>86</v>
      </c>
      <c r="C91" s="2"/>
      <c r="D91" s="1"/>
      <c r="E91" s="28">
        <f>E92</f>
        <v>2401</v>
      </c>
      <c r="F91" s="28">
        <f>F92</f>
        <v>2465</v>
      </c>
    </row>
    <row r="92" spans="1:7" ht="25.5" outlineLevel="3">
      <c r="A92" s="3" t="s">
        <v>88</v>
      </c>
      <c r="B92" s="1" t="s">
        <v>87</v>
      </c>
      <c r="C92" s="2"/>
      <c r="D92" s="1"/>
      <c r="E92" s="28">
        <f>E93+E95</f>
        <v>2401</v>
      </c>
      <c r="F92" s="28">
        <f>F93+F95</f>
        <v>2465</v>
      </c>
    </row>
    <row r="93" spans="1:7" ht="51" outlineLevel="7">
      <c r="A93" s="4" t="s">
        <v>42</v>
      </c>
      <c r="B93" s="2" t="s">
        <v>87</v>
      </c>
      <c r="C93" s="2" t="s">
        <v>41</v>
      </c>
      <c r="D93" s="2"/>
      <c r="E93" s="29">
        <f>E94</f>
        <v>2100</v>
      </c>
      <c r="F93" s="29">
        <f>F94</f>
        <v>2150</v>
      </c>
    </row>
    <row r="94" spans="1:7" ht="25.5" outlineLevel="7">
      <c r="A94" s="5" t="s">
        <v>98</v>
      </c>
      <c r="B94" s="1" t="s">
        <v>87</v>
      </c>
      <c r="C94" s="2" t="s">
        <v>41</v>
      </c>
      <c r="D94" s="2" t="s">
        <v>4</v>
      </c>
      <c r="E94" s="29">
        <v>2100</v>
      </c>
      <c r="F94" s="29">
        <v>2150</v>
      </c>
    </row>
    <row r="95" spans="1:7" ht="25.5" outlineLevel="7">
      <c r="A95" s="4" t="s">
        <v>6</v>
      </c>
      <c r="B95" s="2" t="s">
        <v>87</v>
      </c>
      <c r="C95" s="2" t="s">
        <v>5</v>
      </c>
      <c r="D95" s="2"/>
      <c r="E95" s="29">
        <f>E96</f>
        <v>301</v>
      </c>
      <c r="F95" s="29">
        <f>F96</f>
        <v>315</v>
      </c>
    </row>
    <row r="96" spans="1:7" ht="25.5" outlineLevel="7">
      <c r="A96" s="5" t="s">
        <v>98</v>
      </c>
      <c r="B96" s="1" t="s">
        <v>87</v>
      </c>
      <c r="C96" s="2" t="s">
        <v>5</v>
      </c>
      <c r="D96" s="2" t="s">
        <v>4</v>
      </c>
      <c r="E96" s="29">
        <f>165+136</f>
        <v>301</v>
      </c>
      <c r="F96" s="29">
        <f>165+150</f>
        <v>315</v>
      </c>
    </row>
    <row r="97" spans="1:6" ht="25.5" outlineLevel="2">
      <c r="A97" s="3" t="s">
        <v>90</v>
      </c>
      <c r="B97" s="1" t="s">
        <v>89</v>
      </c>
      <c r="C97" s="2"/>
      <c r="D97" s="1"/>
      <c r="E97" s="28">
        <f>E98+E105</f>
        <v>3459.7</v>
      </c>
      <c r="F97" s="28">
        <f>F98+F105</f>
        <v>3489.2</v>
      </c>
    </row>
    <row r="98" spans="1:6" ht="25.5" outlineLevel="3">
      <c r="A98" s="3" t="s">
        <v>92</v>
      </c>
      <c r="B98" s="1" t="s">
        <v>91</v>
      </c>
      <c r="C98" s="2"/>
      <c r="D98" s="1"/>
      <c r="E98" s="28">
        <f>E99+E101+E103</f>
        <v>3459.7</v>
      </c>
      <c r="F98" s="28">
        <f>F99+F101+F103</f>
        <v>3489.2</v>
      </c>
    </row>
    <row r="99" spans="1:6" ht="51" outlineLevel="7">
      <c r="A99" s="4" t="s">
        <v>42</v>
      </c>
      <c r="B99" s="2" t="s">
        <v>91</v>
      </c>
      <c r="C99" s="2" t="s">
        <v>41</v>
      </c>
      <c r="D99" s="2"/>
      <c r="E99" s="29">
        <f>E100</f>
        <v>3059.1</v>
      </c>
      <c r="F99" s="29">
        <f>F100</f>
        <v>3088.6</v>
      </c>
    </row>
    <row r="100" spans="1:6" outlineLevel="7">
      <c r="A100" s="3" t="s">
        <v>94</v>
      </c>
      <c r="B100" s="2" t="s">
        <v>91</v>
      </c>
      <c r="C100" s="2" t="s">
        <v>41</v>
      </c>
      <c r="D100" s="2" t="s">
        <v>93</v>
      </c>
      <c r="E100" s="29">
        <v>3059.1</v>
      </c>
      <c r="F100" s="29">
        <v>3088.6</v>
      </c>
    </row>
    <row r="101" spans="1:6" ht="25.5" outlineLevel="7">
      <c r="A101" s="4" t="s">
        <v>6</v>
      </c>
      <c r="B101" s="2" t="s">
        <v>91</v>
      </c>
      <c r="C101" s="2" t="s">
        <v>5</v>
      </c>
      <c r="D101" s="2"/>
      <c r="E101" s="29">
        <f>E102</f>
        <v>400</v>
      </c>
      <c r="F101" s="29">
        <f>F102</f>
        <v>400</v>
      </c>
    </row>
    <row r="102" spans="1:6" outlineLevel="7">
      <c r="A102" s="3" t="s">
        <v>94</v>
      </c>
      <c r="B102" s="2" t="s">
        <v>91</v>
      </c>
      <c r="C102" s="2" t="s">
        <v>5</v>
      </c>
      <c r="D102" s="2" t="s">
        <v>93</v>
      </c>
      <c r="E102" s="29">
        <v>400</v>
      </c>
      <c r="F102" s="29">
        <v>400</v>
      </c>
    </row>
    <row r="103" spans="1:6" outlineLevel="7">
      <c r="A103" s="4" t="s">
        <v>44</v>
      </c>
      <c r="B103" s="2" t="s">
        <v>91</v>
      </c>
      <c r="C103" s="2" t="s">
        <v>43</v>
      </c>
      <c r="D103" s="2"/>
      <c r="E103" s="29">
        <f>E104</f>
        <v>0.6</v>
      </c>
      <c r="F103" s="29">
        <f>F104</f>
        <v>0.6</v>
      </c>
    </row>
    <row r="104" spans="1:6" outlineLevel="7">
      <c r="A104" s="3" t="s">
        <v>94</v>
      </c>
      <c r="B104" s="2" t="s">
        <v>91</v>
      </c>
      <c r="C104" s="2" t="s">
        <v>43</v>
      </c>
      <c r="D104" s="2" t="s">
        <v>93</v>
      </c>
      <c r="E104" s="29">
        <v>0.6</v>
      </c>
      <c r="F104" s="29">
        <v>0.6</v>
      </c>
    </row>
    <row r="105" spans="1:6" hidden="1" outlineLevel="3">
      <c r="A105" s="3" t="s">
        <v>96</v>
      </c>
      <c r="B105" s="1" t="s">
        <v>95</v>
      </c>
      <c r="C105" s="2"/>
      <c r="D105" s="1"/>
      <c r="E105" s="28">
        <f>E106</f>
        <v>0</v>
      </c>
      <c r="F105" s="28">
        <f>F106</f>
        <v>0</v>
      </c>
    </row>
    <row r="106" spans="1:6" ht="25.5" hidden="1" outlineLevel="7">
      <c r="A106" s="4" t="s">
        <v>6</v>
      </c>
      <c r="B106" s="1" t="s">
        <v>95</v>
      </c>
      <c r="C106" s="2" t="s">
        <v>5</v>
      </c>
      <c r="D106" s="1"/>
      <c r="E106" s="29"/>
      <c r="F106" s="29"/>
    </row>
    <row r="107" spans="1:6" hidden="1" outlineLevel="7">
      <c r="A107" s="3" t="s">
        <v>94</v>
      </c>
      <c r="B107" s="2" t="s">
        <v>95</v>
      </c>
      <c r="C107" s="2" t="s">
        <v>5</v>
      </c>
      <c r="D107" s="2" t="s">
        <v>93</v>
      </c>
      <c r="E107" s="29"/>
      <c r="F107" s="29"/>
    </row>
    <row r="108" spans="1:6">
      <c r="A108" s="17"/>
      <c r="B108" s="18" t="s">
        <v>97</v>
      </c>
      <c r="C108" s="19"/>
      <c r="D108" s="18"/>
      <c r="E108" s="35">
        <f>E28+E9</f>
        <v>14134.6</v>
      </c>
      <c r="F108" s="35">
        <f>F28+F9</f>
        <v>14041.5</v>
      </c>
    </row>
    <row r="110" spans="1:6" ht="12.75" customHeight="1">
      <c r="A110" s="6" t="s">
        <v>126</v>
      </c>
    </row>
    <row r="111" spans="1:6" ht="12.75" customHeight="1">
      <c r="A111" s="6" t="s">
        <v>111</v>
      </c>
      <c r="C111" s="7" t="s">
        <v>112</v>
      </c>
    </row>
  </sheetData>
  <mergeCells count="5">
    <mergeCell ref="A6:E6"/>
    <mergeCell ref="A1:E1"/>
    <mergeCell ref="A2:E2"/>
    <mergeCell ref="A3:E3"/>
    <mergeCell ref="A4:E4"/>
  </mergeCells>
  <phoneticPr fontId="0" type="noConversion"/>
  <pageMargins left="0.74803149606299213" right="0" top="0.39370078740157483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февраль23</vt:lpstr>
      <vt:lpstr>февраль23!LAST_CELL</vt:lpstr>
      <vt:lpstr>февраль23!Область_печати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2023-02-28T00:39:31Z</cp:lastPrinted>
  <dcterms:created xsi:type="dcterms:W3CDTF">2021-12-15T07:09:45Z</dcterms:created>
  <dcterms:modified xsi:type="dcterms:W3CDTF">2023-02-28T00:40:45Z</dcterms:modified>
</cp:coreProperties>
</file>