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320" windowHeight="13740"/>
  </bookViews>
  <sheets>
    <sheet name="Доходы 2022" sheetId="2" r:id="rId1"/>
  </sheets>
  <definedNames>
    <definedName name="_xlnm.Print_Titles" localSheetId="0">'Доходы 2022'!$12:$14</definedName>
    <definedName name="_xlnm.Print_Area" localSheetId="0">'Доходы 2022'!$A$1:$H$86</definedName>
  </definedNames>
  <calcPr calcId="114210" fullCalcOnLoad="1"/>
</workbook>
</file>

<file path=xl/calcChain.xml><?xml version="1.0" encoding="utf-8"?>
<calcChain xmlns="http://schemas.openxmlformats.org/spreadsheetml/2006/main">
  <c r="F68" i="2"/>
  <c r="F36"/>
  <c r="F18"/>
  <c r="F57"/>
  <c r="F56"/>
  <c r="F22"/>
  <c r="F17"/>
  <c r="F24"/>
  <c r="E24"/>
  <c r="F59"/>
  <c r="F58"/>
  <c r="G53"/>
  <c r="G54"/>
  <c r="G55"/>
  <c r="E51"/>
  <c r="F51"/>
  <c r="G51"/>
  <c r="F52"/>
  <c r="G52"/>
  <c r="E18"/>
  <c r="E17"/>
  <c r="H67"/>
  <c r="H68"/>
  <c r="H69"/>
  <c r="H63"/>
  <c r="H64"/>
  <c r="F33"/>
  <c r="F38"/>
  <c r="F35"/>
  <c r="F32"/>
  <c r="F16"/>
  <c r="I35"/>
  <c r="J26"/>
  <c r="J25"/>
  <c r="J27"/>
  <c r="J28"/>
  <c r="J29"/>
  <c r="J30"/>
  <c r="J31"/>
  <c r="J34"/>
  <c r="J37"/>
  <c r="J39"/>
  <c r="J42"/>
  <c r="J43"/>
  <c r="J44"/>
  <c r="J45"/>
  <c r="J46"/>
  <c r="J47"/>
  <c r="J48"/>
  <c r="J49"/>
  <c r="J50"/>
  <c r="J60"/>
  <c r="J63"/>
  <c r="J64"/>
  <c r="J67"/>
  <c r="J69"/>
  <c r="J70"/>
  <c r="J71"/>
  <c r="J72"/>
  <c r="J73"/>
  <c r="J74"/>
  <c r="J75"/>
  <c r="J76"/>
  <c r="J77"/>
  <c r="J78"/>
  <c r="J79"/>
  <c r="J80"/>
  <c r="J81"/>
  <c r="J82"/>
  <c r="J83"/>
  <c r="J19"/>
  <c r="J20"/>
  <c r="J21"/>
  <c r="H21"/>
  <c r="F66"/>
  <c r="F62"/>
  <c r="F61"/>
  <c r="E62"/>
  <c r="G71"/>
  <c r="H71"/>
  <c r="G72"/>
  <c r="H72"/>
  <c r="G73"/>
  <c r="H73"/>
  <c r="D74"/>
  <c r="G70"/>
  <c r="H70"/>
  <c r="G64"/>
  <c r="H19"/>
  <c r="H20"/>
  <c r="H25"/>
  <c r="H26"/>
  <c r="H27"/>
  <c r="H28"/>
  <c r="H29"/>
  <c r="H30"/>
  <c r="H31"/>
  <c r="H34"/>
  <c r="H33"/>
  <c r="H37"/>
  <c r="H36"/>
  <c r="H39"/>
  <c r="H38"/>
  <c r="H42"/>
  <c r="H43"/>
  <c r="H44"/>
  <c r="H45"/>
  <c r="H46"/>
  <c r="H60"/>
  <c r="G60"/>
  <c r="G63"/>
  <c r="G67"/>
  <c r="G69"/>
  <c r="E33"/>
  <c r="E23"/>
  <c r="E22"/>
  <c r="G25"/>
  <c r="G26"/>
  <c r="G27"/>
  <c r="G28"/>
  <c r="G31"/>
  <c r="G34"/>
  <c r="G33"/>
  <c r="G43"/>
  <c r="G37"/>
  <c r="G39"/>
  <c r="G38"/>
  <c r="G42"/>
  <c r="G19"/>
  <c r="G20"/>
  <c r="F41"/>
  <c r="F40"/>
  <c r="E36"/>
  <c r="G30"/>
  <c r="F23"/>
  <c r="I16"/>
  <c r="E59"/>
  <c r="E58"/>
  <c r="G44"/>
  <c r="E41"/>
  <c r="E40"/>
  <c r="E38"/>
  <c r="J38"/>
  <c r="F15"/>
  <c r="E16"/>
  <c r="H58"/>
  <c r="J18"/>
  <c r="G23"/>
  <c r="J33"/>
  <c r="H40"/>
  <c r="J62"/>
  <c r="H18"/>
  <c r="G18"/>
  <c r="G35"/>
  <c r="G32"/>
  <c r="H35"/>
  <c r="G36"/>
  <c r="H22"/>
  <c r="H23"/>
  <c r="J36"/>
  <c r="J40"/>
  <c r="J41"/>
  <c r="J24"/>
  <c r="H24"/>
  <c r="J59"/>
  <c r="J58"/>
  <c r="J23"/>
  <c r="H41"/>
  <c r="H59"/>
  <c r="G59"/>
  <c r="G40"/>
  <c r="G41"/>
  <c r="G58"/>
  <c r="E35"/>
  <c r="E32"/>
  <c r="E66"/>
  <c r="H66"/>
  <c r="E68"/>
  <c r="G21"/>
  <c r="G24"/>
  <c r="G45"/>
  <c r="G46"/>
  <c r="G47"/>
  <c r="G48"/>
  <c r="G49"/>
  <c r="G50"/>
  <c r="G22"/>
  <c r="G17"/>
  <c r="G68"/>
  <c r="J35"/>
  <c r="H32"/>
  <c r="E65"/>
  <c r="J17"/>
  <c r="H17"/>
  <c r="J66"/>
  <c r="G66"/>
  <c r="J68"/>
  <c r="J32"/>
  <c r="J22"/>
  <c r="E61"/>
  <c r="J61"/>
  <c r="H62"/>
  <c r="G62"/>
  <c r="G29"/>
  <c r="J65"/>
  <c r="H65"/>
  <c r="E57"/>
  <c r="H16"/>
  <c r="G16"/>
  <c r="G65"/>
  <c r="J16"/>
  <c r="H57"/>
  <c r="H61"/>
  <c r="G61"/>
  <c r="G57"/>
  <c r="G56"/>
  <c r="E56"/>
  <c r="H56"/>
  <c r="J57"/>
  <c r="E15"/>
  <c r="G15"/>
  <c r="H15"/>
  <c r="J56"/>
  <c r="J15"/>
</calcChain>
</file>

<file path=xl/sharedStrings.xml><?xml version="1.0" encoding="utf-8"?>
<sst xmlns="http://schemas.openxmlformats.org/spreadsheetml/2006/main" count="170" uniqueCount="165">
  <si>
    <t xml:space="preserve">Единица измерения:  руб. </t>
  </si>
  <si>
    <t xml:space="preserve">                                                               1. Доходы бюджета</t>
  </si>
  <si>
    <t>Наименование показателя</t>
  </si>
  <si>
    <t>1</t>
  </si>
  <si>
    <t>2</t>
  </si>
  <si>
    <t>3</t>
  </si>
  <si>
    <t>4</t>
  </si>
  <si>
    <t>5</t>
  </si>
  <si>
    <t>6</t>
  </si>
  <si>
    <t>Доходы бюджета - ИТОГО</t>
  </si>
  <si>
    <t>х</t>
  </si>
  <si>
    <t>-</t>
  </si>
  <si>
    <t xml:space="preserve"> 000 1000000000 0000 000</t>
  </si>
  <si>
    <t xml:space="preserve"> 000 1010000000 0000 000</t>
  </si>
  <si>
    <t xml:space="preserve"> 000 1010200001 0000 110</t>
  </si>
  <si>
    <t xml:space="preserve"> 000 1010201001 0000 110</t>
  </si>
  <si>
    <t xml:space="preserve"> 000 1010202001 0000 110</t>
  </si>
  <si>
    <t xml:space="preserve"> 000 1010203001 0000 110</t>
  </si>
  <si>
    <t xml:space="preserve"> 000 1030000000 0000 000</t>
  </si>
  <si>
    <t xml:space="preserve"> 000 1030200001 0000 110</t>
  </si>
  <si>
    <t xml:space="preserve"> 000 1030223001 0000 110</t>
  </si>
  <si>
    <t xml:space="preserve"> 000 1030223101 0000 110</t>
  </si>
  <si>
    <t xml:space="preserve"> 000 1030224001 0000 110</t>
  </si>
  <si>
    <t xml:space="preserve"> 000 1030224101 0000 110</t>
  </si>
  <si>
    <t xml:space="preserve"> 000 1030225001 0000 110</t>
  </si>
  <si>
    <t xml:space="preserve"> 000 1030225101 0000 110</t>
  </si>
  <si>
    <t xml:space="preserve"> 000 1030226001 0000 110</t>
  </si>
  <si>
    <t xml:space="preserve"> 000 1030226101 0000 110</t>
  </si>
  <si>
    <t xml:space="preserve"> 000 1060000000 0000 000</t>
  </si>
  <si>
    <t xml:space="preserve"> 000 1060100000 0000 110</t>
  </si>
  <si>
    <t xml:space="preserve"> 000 1060103010 0000 110</t>
  </si>
  <si>
    <t xml:space="preserve"> 000 1060600000 0000 110</t>
  </si>
  <si>
    <t xml:space="preserve"> 000 1060603000 0000 110</t>
  </si>
  <si>
    <t xml:space="preserve"> 000 1060603310 0000 110</t>
  </si>
  <si>
    <t xml:space="preserve"> 000 1060604000 0000 110</t>
  </si>
  <si>
    <t xml:space="preserve"> 000 1060604310 0000 110</t>
  </si>
  <si>
    <t xml:space="preserve"> 000 1080000000 0000 000</t>
  </si>
  <si>
    <t xml:space="preserve"> 000 1080400001 0000 110</t>
  </si>
  <si>
    <t xml:space="preserve"> 000 1080402001 0000 110</t>
  </si>
  <si>
    <t xml:space="preserve"> 000 1110000000 0000 000</t>
  </si>
  <si>
    <t xml:space="preserve"> 000 1110900000 0000 120</t>
  </si>
  <si>
    <t xml:space="preserve"> 000 1110904000 0000 120</t>
  </si>
  <si>
    <t xml:space="preserve"> 000 1110904510 0000 120</t>
  </si>
  <si>
    <t xml:space="preserve"> 000 1130000000 0000 000</t>
  </si>
  <si>
    <t xml:space="preserve"> 000 1130200000 0000 130</t>
  </si>
  <si>
    <t xml:space="preserve"> 000 1130299000 0000 130</t>
  </si>
  <si>
    <t xml:space="preserve"> 000 1130299510 0000 130</t>
  </si>
  <si>
    <t xml:space="preserve"> 000 2000000000 0000 000</t>
  </si>
  <si>
    <t xml:space="preserve"> 000 2020000000 0000 000</t>
  </si>
  <si>
    <t xml:space="preserve"> 000 2021000000 0000 150</t>
  </si>
  <si>
    <t xml:space="preserve"> 000 2021600100 0000 150</t>
  </si>
  <si>
    <t xml:space="preserve"> 000 2021600110 0000 150</t>
  </si>
  <si>
    <t xml:space="preserve"> 000 2022000000 0000 150</t>
  </si>
  <si>
    <t xml:space="preserve"> 000 2022999900 0000 150</t>
  </si>
  <si>
    <t xml:space="preserve"> 000 2022999910 0000 150</t>
  </si>
  <si>
    <t xml:space="preserve"> 000 2023000000 0000 150</t>
  </si>
  <si>
    <t xml:space="preserve"> 000 2023002400 0000 150</t>
  </si>
  <si>
    <t xml:space="preserve"> 000 2023002410 0000 150</t>
  </si>
  <si>
    <t xml:space="preserve"> 000 2023511800 0000 150</t>
  </si>
  <si>
    <t xml:space="preserve"> 000 2023511810 0000 150</t>
  </si>
  <si>
    <t xml:space="preserve"> 000 2024999900 0000 150</t>
  </si>
  <si>
    <t xml:space="preserve"> 000 2024999910 0000 150</t>
  </si>
  <si>
    <t xml:space="preserve"> 000 2180000000 0000 000</t>
  </si>
  <si>
    <t xml:space="preserve"> 000 2180000000 0000 150</t>
  </si>
  <si>
    <t xml:space="preserve"> 000 2180000010 0000 150</t>
  </si>
  <si>
    <t xml:space="preserve"> 000 2180500010 0000 150</t>
  </si>
  <si>
    <t xml:space="preserve"> 000 2180503010 0000 150</t>
  </si>
  <si>
    <t xml:space="preserve"> 000 2190000000 0000 000</t>
  </si>
  <si>
    <t xml:space="preserve"> 000 2190000010 0000 150</t>
  </si>
  <si>
    <t xml:space="preserve"> 000 2196001010 0000 150</t>
  </si>
  <si>
    <t>НАЛОГИ НА ПРИБЫЛЬ, ДОХОДЫ</t>
  </si>
  <si>
    <t xml:space="preserve"> 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</si>
  <si>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</si>
  <si>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</si>
  <si>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</si>
  <si>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</si>
  <si>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</si>
  <si>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</si>
  <si>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НАЛОГИ НА ИМУЩЕСТВО</t>
  </si>
  <si>
    <t xml:space="preserve">  Налог на имущество физических лиц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</si>
  <si>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</si>
  <si>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ГОСУДАРСТВЕННАЯ ПОШЛИНА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</si>
  <si>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</si>
  <si>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</si>
  <si>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ДОХОДЫ ОТ ОКАЗАНИЯ ПЛАТНЫХ УСЛУГ И КОМПЕНСАЦИИ ЗАТРАТ ГОСУДАРСТВА</t>
  </si>
  <si>
    <t xml:space="preserve">  Доходы от компенсации затрат государства</t>
  </si>
  <si>
    <t xml:space="preserve">  Прочие доходы от компенсации затрат государства</t>
  </si>
  <si>
    <t xml:space="preserve">  Прочие доходы от компенсации затрат бюджетов сельских поселений</t>
  </si>
  <si>
    <t>Субвенции бюджетам бюджетной системы Российской Федерации</t>
  </si>
  <si>
    <t xml:space="preserve">  Иные межбюджетные трансферты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</si>
  <si>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</si>
  <si>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сельских поселений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</si>
  <si>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</si>
  <si>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</si>
  <si>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 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</si>
  <si>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 Доходы бюджетов сельских поселений от возврата организациями остатков субсидий прошлых лет</t>
  </si>
  <si>
    <t xml:space="preserve">  Доходы бюджетов сельских поселений от возврата иными организациями остатков субсидий прошлых лет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</si>
  <si>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</si>
  <si>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 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</si>
  <si>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</si>
  <si>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Коды классификации  расходов бюджетов</t>
  </si>
  <si>
    <t>Процент исполнения</t>
  </si>
  <si>
    <t xml:space="preserve">раздел </t>
  </si>
  <si>
    <t xml:space="preserve">подраздел </t>
  </si>
  <si>
    <t>Отклонение</t>
  </si>
  <si>
    <t>Приложение № 1</t>
  </si>
  <si>
    <t>ПРОЕКТ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</si>
  <si>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</si>
  <si>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000 20230024100000 150</t>
  </si>
  <si>
    <t xml:space="preserve"> 000 20240000000000 150</t>
  </si>
  <si>
    <t>ПРОЧИЕ НЕНАЛОГОВЫЕ ДОХОДЫ</t>
  </si>
  <si>
    <t>000 1170000000 0000 000</t>
  </si>
  <si>
    <t>000 1170105010 0000 180</t>
  </si>
  <si>
    <t>Не выясненнве поступления, зачисляемые в бюджеты сельских поселений</t>
  </si>
  <si>
    <t>Утверждено на 2022 год    Сумма           тыс. руб.</t>
  </si>
  <si>
    <t>Бадарминского муниципального оброзования</t>
  </si>
  <si>
    <t>ПРОЧИЕ БЕЗВОЗМЕЗДНЫЕ ПОСТУПЛЕНИЯ</t>
  </si>
  <si>
    <t>2 07 00000 00 0000 000</t>
  </si>
  <si>
    <t>Прочие безвозмездные поступления в бюджет сельских поселений</t>
  </si>
  <si>
    <t>2 07 05030 10 0000 150</t>
  </si>
  <si>
    <t>000 20700000000000 150</t>
  </si>
  <si>
    <t>000 20705030100000 150</t>
  </si>
  <si>
    <t>Субвенции бюджетам на осуществление первичного воинского учета на территориях, где отсутствуют военные комиссариаты</t>
  </si>
  <si>
    <t xml:space="preserve"> Прочие субсидии</t>
  </si>
  <si>
    <t>Субсидии бюджетам бюджетной системы Российской Федерации (межбюджетные субсидии)</t>
  </si>
  <si>
    <t xml:space="preserve"> Дотации бюджетам сельских поселений на выравнивание бюджетной обеспеченности из бюджетов муниципальных районов</t>
  </si>
  <si>
    <t>Дотации бюджетам бюджетной системы Российской Федерации</t>
  </si>
  <si>
    <t>БЕЗВОЗМЕЗДНЫЕ ПОСТУПЛЕНИЯ ОТ ДРУГИХ БЮДЖЕТОВ БЮДЖЕТНОЙ СИСТЕМЫ РОССИЙСКОЙ ФЕДЕРАЦИИ</t>
  </si>
  <si>
    <t xml:space="preserve"> БЕЗВОЗМЕЗДНЫЕ ПОСТУПЛЕНИЯ</t>
  </si>
  <si>
    <t xml:space="preserve"> Прочие субсидии бюджетам поселений</t>
  </si>
  <si>
    <t xml:space="preserve">Отчет об исполнении доходной части бюджета Бадарминского  муниципального                                                                                                  образования по кодам классификации доходов  за  2022 год                                  </t>
  </si>
  <si>
    <t>Не выясненнве поступления</t>
  </si>
  <si>
    <t>Прочие неналоговые доходы</t>
  </si>
  <si>
    <t>Прочие неналоговые доходы бюджетов сельских поселений</t>
  </si>
  <si>
    <t>000 1170100000 0000 180</t>
  </si>
  <si>
    <t>000 1170500010 0000 180</t>
  </si>
  <si>
    <t>000 1170505010 0000 180</t>
  </si>
  <si>
    <t xml:space="preserve"> Исполнено за 2022 год    Сумма           тыс. руб.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</si>
  <si>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</si>
  <si>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муниципального образования                                                                                   </t>
  </si>
  <si>
    <t>А.Н. Рысенков</t>
  </si>
  <si>
    <t xml:space="preserve">Председатель Думы, глава Бадарминского </t>
  </si>
  <si>
    <t>к решению Думы</t>
  </si>
  <si>
    <t xml:space="preserve">                    пятого созыва</t>
  </si>
  <si>
    <t>от 27.04.2023  № 7/2</t>
  </si>
  <si>
    <t>Акцизы по подакцизным товарам (продукции), производимым на территории Российской Федерации</t>
  </si>
  <si>
    <t xml:space="preserve"> Дотации на выравнивание бюджетной обеспеченности из бюджетов муниципальных районов, городских округов с внутригородским делением</t>
  </si>
  <si>
    <t xml:space="preserve"> 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</si>
  <si>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</si>
  <si>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</si>
  <si>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</si>
  <si>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</si>
  <si>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</si>
  <si>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</si>
  <si>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</si>
  <si>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</si>
  <si>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</si>
  <si>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</si>
  <si>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</si>
  <si>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</si>
  <si>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</si>
  <si>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</si>
  <si>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</si>
  <si>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</si>
  <si>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НАЛОГОВЫЕ И НЕНАЛОГОВЫЕ ДОХОДЫ</t>
  </si>
</sst>
</file>

<file path=xl/styles.xml><?xml version="1.0" encoding="utf-8"?>
<styleSheet xmlns="http://schemas.openxmlformats.org/spreadsheetml/2006/main">
  <numFmts count="3">
    <numFmt numFmtId="164" formatCode="dd\.mm\.yyyy"/>
    <numFmt numFmtId="165" formatCode="#,##0.0"/>
    <numFmt numFmtId="166" formatCode="0.0"/>
  </numFmts>
  <fonts count="27">
    <font>
      <sz val="11"/>
      <name val="Calibri"/>
      <family val="2"/>
    </font>
    <font>
      <sz val="11"/>
      <color indexed="8"/>
      <name val="Times New Roman"/>
      <family val="1"/>
      <charset val="204"/>
    </font>
    <font>
      <sz val="11"/>
      <name val="Calibri"/>
      <family val="2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b/>
      <u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</patternFill>
    </fill>
    <fill>
      <patternFill patternType="solid">
        <fgColor rgb="FFFFFFFF"/>
      </patternFill>
    </fill>
  </fills>
  <borders count="7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168">
    <xf numFmtId="0" fontId="0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6" fillId="0" borderId="32"/>
    <xf numFmtId="0" fontId="17" fillId="0" borderId="33">
      <alignment horizontal="left" wrapText="1" indent="1"/>
    </xf>
    <xf numFmtId="0" fontId="17" fillId="0" borderId="34">
      <alignment horizontal="left" wrapText="1"/>
    </xf>
    <xf numFmtId="0" fontId="17" fillId="0" borderId="34">
      <alignment horizontal="left" wrapText="1" indent="2"/>
    </xf>
    <xf numFmtId="0" fontId="18" fillId="0" borderId="35"/>
    <xf numFmtId="0" fontId="17" fillId="0" borderId="0">
      <alignment horizontal="center" wrapText="1"/>
    </xf>
    <xf numFmtId="49" fontId="17" fillId="0" borderId="32">
      <alignment horizontal="left"/>
    </xf>
    <xf numFmtId="49" fontId="17" fillId="0" borderId="36">
      <alignment horizontal="center" wrapText="1"/>
    </xf>
    <xf numFmtId="49" fontId="17" fillId="0" borderId="36">
      <alignment horizontal="center"/>
    </xf>
    <xf numFmtId="0" fontId="16" fillId="0" borderId="0">
      <alignment horizontal="center"/>
    </xf>
    <xf numFmtId="49" fontId="17" fillId="0" borderId="37">
      <alignment horizontal="center"/>
    </xf>
    <xf numFmtId="0" fontId="17" fillId="0" borderId="38">
      <alignment horizontal="left" wrapText="1" indent="1"/>
    </xf>
    <xf numFmtId="0" fontId="17" fillId="0" borderId="39">
      <alignment horizontal="left" wrapText="1"/>
    </xf>
    <xf numFmtId="0" fontId="17" fillId="0" borderId="39">
      <alignment horizontal="left" wrapText="1" indent="2"/>
    </xf>
    <xf numFmtId="0" fontId="18" fillId="0" borderId="40"/>
    <xf numFmtId="0" fontId="18" fillId="0" borderId="41"/>
    <xf numFmtId="0" fontId="16" fillId="0" borderId="42">
      <alignment horizontal="center" vertical="center" textRotation="90" wrapText="1"/>
    </xf>
    <xf numFmtId="0" fontId="16" fillId="0" borderId="35">
      <alignment horizontal="center" vertical="center" textRotation="90" wrapText="1"/>
    </xf>
    <xf numFmtId="0" fontId="17" fillId="0" borderId="0">
      <alignment vertical="center"/>
    </xf>
    <xf numFmtId="0" fontId="16" fillId="0" borderId="32">
      <alignment horizontal="center" vertical="center" textRotation="90" wrapText="1"/>
    </xf>
    <xf numFmtId="0" fontId="16" fillId="0" borderId="35">
      <alignment horizontal="center" vertical="center" textRotation="90"/>
    </xf>
    <xf numFmtId="0" fontId="16" fillId="0" borderId="32">
      <alignment horizontal="center" vertical="center" textRotation="90"/>
    </xf>
    <xf numFmtId="0" fontId="16" fillId="0" borderId="42">
      <alignment horizontal="center" vertical="center" textRotation="90"/>
    </xf>
    <xf numFmtId="0" fontId="16" fillId="0" borderId="43">
      <alignment horizontal="center" vertical="center" textRotation="90"/>
    </xf>
    <xf numFmtId="0" fontId="19" fillId="0" borderId="32">
      <alignment wrapText="1"/>
    </xf>
    <xf numFmtId="0" fontId="19" fillId="0" borderId="35">
      <alignment wrapText="1"/>
    </xf>
    <xf numFmtId="0" fontId="17" fillId="0" borderId="43">
      <alignment horizontal="center" vertical="top" wrapText="1"/>
    </xf>
    <xf numFmtId="0" fontId="16" fillId="0" borderId="44"/>
    <xf numFmtId="49" fontId="20" fillId="0" borderId="45">
      <alignment horizontal="left" vertical="center" wrapText="1"/>
    </xf>
    <xf numFmtId="49" fontId="17" fillId="0" borderId="46">
      <alignment horizontal="left" vertical="center" wrapText="1" indent="2"/>
    </xf>
    <xf numFmtId="49" fontId="17" fillId="0" borderId="47">
      <alignment horizontal="left" vertical="center" wrapText="1" indent="3"/>
    </xf>
    <xf numFmtId="49" fontId="17" fillId="0" borderId="45">
      <alignment horizontal="left" vertical="center" wrapText="1" indent="3"/>
    </xf>
    <xf numFmtId="49" fontId="17" fillId="0" borderId="48">
      <alignment horizontal="left" vertical="center" wrapText="1" indent="3"/>
    </xf>
    <xf numFmtId="0" fontId="20" fillId="0" borderId="44">
      <alignment horizontal="left" vertical="center" wrapText="1"/>
    </xf>
    <xf numFmtId="49" fontId="17" fillId="0" borderId="35">
      <alignment horizontal="left" vertical="center" wrapText="1" indent="3"/>
    </xf>
    <xf numFmtId="49" fontId="17" fillId="0" borderId="0">
      <alignment horizontal="left" vertical="center" wrapText="1" indent="3"/>
    </xf>
    <xf numFmtId="49" fontId="17" fillId="0" borderId="32">
      <alignment horizontal="left" vertical="center" wrapText="1" indent="3"/>
    </xf>
    <xf numFmtId="49" fontId="20" fillId="0" borderId="44">
      <alignment horizontal="left" vertical="center" wrapText="1"/>
    </xf>
    <xf numFmtId="0" fontId="17" fillId="0" borderId="45">
      <alignment horizontal="left" vertical="center" wrapText="1"/>
    </xf>
    <xf numFmtId="0" fontId="17" fillId="0" borderId="48">
      <alignment horizontal="left" vertical="center" wrapText="1"/>
    </xf>
    <xf numFmtId="49" fontId="17" fillId="0" borderId="45">
      <alignment horizontal="left" vertical="center" wrapText="1"/>
    </xf>
    <xf numFmtId="49" fontId="17" fillId="0" borderId="48">
      <alignment horizontal="left" vertical="center" wrapText="1"/>
    </xf>
    <xf numFmtId="49" fontId="16" fillId="0" borderId="49">
      <alignment horizontal="center"/>
    </xf>
    <xf numFmtId="49" fontId="16" fillId="0" borderId="50">
      <alignment horizontal="center" vertical="center" wrapText="1"/>
    </xf>
    <xf numFmtId="49" fontId="17" fillId="0" borderId="51">
      <alignment horizontal="center" vertical="center" wrapText="1"/>
    </xf>
    <xf numFmtId="49" fontId="17" fillId="0" borderId="36">
      <alignment horizontal="center" vertical="center" wrapText="1"/>
    </xf>
    <xf numFmtId="49" fontId="17" fillId="0" borderId="50">
      <alignment horizontal="center" vertical="center" wrapText="1"/>
    </xf>
    <xf numFmtId="49" fontId="17" fillId="0" borderId="52">
      <alignment horizontal="center" vertical="center" wrapText="1"/>
    </xf>
    <xf numFmtId="49" fontId="17" fillId="0" borderId="53">
      <alignment horizontal="center" vertical="center" wrapText="1"/>
    </xf>
    <xf numFmtId="49" fontId="17" fillId="0" borderId="0">
      <alignment horizontal="center" vertical="center" wrapText="1"/>
    </xf>
    <xf numFmtId="49" fontId="17" fillId="0" borderId="32">
      <alignment horizontal="center" vertical="center" wrapText="1"/>
    </xf>
    <xf numFmtId="49" fontId="16" fillId="0" borderId="49">
      <alignment horizontal="center" vertical="center" wrapText="1"/>
    </xf>
    <xf numFmtId="0" fontId="16" fillId="0" borderId="49">
      <alignment horizontal="center" vertical="center"/>
    </xf>
    <xf numFmtId="0" fontId="17" fillId="0" borderId="51">
      <alignment horizontal="center" vertical="center"/>
    </xf>
    <xf numFmtId="0" fontId="17" fillId="0" borderId="36">
      <alignment horizontal="center" vertical="center"/>
    </xf>
    <xf numFmtId="0" fontId="17" fillId="0" borderId="50">
      <alignment horizontal="center" vertical="center"/>
    </xf>
    <xf numFmtId="0" fontId="16" fillId="0" borderId="50">
      <alignment horizontal="center" vertical="center"/>
    </xf>
    <xf numFmtId="0" fontId="17" fillId="0" borderId="52">
      <alignment horizontal="center" vertical="center"/>
    </xf>
    <xf numFmtId="49" fontId="16" fillId="0" borderId="49">
      <alignment horizontal="center" vertical="center"/>
    </xf>
    <xf numFmtId="49" fontId="17" fillId="0" borderId="51">
      <alignment horizontal="center" vertical="center"/>
    </xf>
    <xf numFmtId="49" fontId="17" fillId="0" borderId="36">
      <alignment horizontal="center" vertical="center"/>
    </xf>
    <xf numFmtId="49" fontId="17" fillId="0" borderId="50">
      <alignment horizontal="center" vertical="center"/>
    </xf>
    <xf numFmtId="49" fontId="17" fillId="0" borderId="52">
      <alignment horizontal="center" vertical="center"/>
    </xf>
    <xf numFmtId="49" fontId="17" fillId="0" borderId="43">
      <alignment horizontal="center" vertical="top" wrapText="1"/>
    </xf>
    <xf numFmtId="0" fontId="17" fillId="0" borderId="40"/>
    <xf numFmtId="4" fontId="17" fillId="0" borderId="54">
      <alignment horizontal="right"/>
    </xf>
    <xf numFmtId="4" fontId="17" fillId="0" borderId="53">
      <alignment horizontal="right"/>
    </xf>
    <xf numFmtId="4" fontId="17" fillId="0" borderId="0">
      <alignment horizontal="right" shrinkToFit="1"/>
    </xf>
    <xf numFmtId="4" fontId="17" fillId="0" borderId="32">
      <alignment horizontal="right"/>
    </xf>
    <xf numFmtId="49" fontId="17" fillId="0" borderId="32">
      <alignment horizontal="center" wrapText="1"/>
    </xf>
    <xf numFmtId="0" fontId="17" fillId="0" borderId="35">
      <alignment horizontal="center"/>
    </xf>
    <xf numFmtId="0" fontId="21" fillId="0" borderId="32"/>
    <xf numFmtId="0" fontId="21" fillId="0" borderId="35"/>
    <xf numFmtId="0" fontId="17" fillId="0" borderId="32">
      <alignment horizontal="center"/>
    </xf>
    <xf numFmtId="49" fontId="17" fillId="0" borderId="35">
      <alignment horizontal="center"/>
    </xf>
    <xf numFmtId="49" fontId="17" fillId="0" borderId="0">
      <alignment horizontal="left"/>
    </xf>
    <xf numFmtId="4" fontId="17" fillId="0" borderId="40">
      <alignment horizontal="right"/>
    </xf>
    <xf numFmtId="0" fontId="17" fillId="0" borderId="43">
      <alignment horizontal="center" vertical="top"/>
    </xf>
    <xf numFmtId="4" fontId="17" fillId="0" borderId="41">
      <alignment horizontal="right"/>
    </xf>
    <xf numFmtId="4" fontId="17" fillId="0" borderId="55">
      <alignment horizontal="right"/>
    </xf>
    <xf numFmtId="0" fontId="17" fillId="0" borderId="41"/>
    <xf numFmtId="0" fontId="19" fillId="0" borderId="43">
      <alignment wrapText="1"/>
    </xf>
    <xf numFmtId="0" fontId="15" fillId="0" borderId="56"/>
    <xf numFmtId="0" fontId="18" fillId="3" borderId="0"/>
    <xf numFmtId="0" fontId="16" fillId="0" borderId="0"/>
    <xf numFmtId="0" fontId="22" fillId="0" borderId="0"/>
    <xf numFmtId="0" fontId="17" fillId="0" borderId="0">
      <alignment horizontal="left"/>
    </xf>
    <xf numFmtId="0" fontId="17" fillId="0" borderId="0"/>
    <xf numFmtId="0" fontId="15" fillId="0" borderId="0"/>
    <xf numFmtId="0" fontId="18" fillId="0" borderId="0"/>
    <xf numFmtId="49" fontId="17" fillId="0" borderId="43">
      <alignment horizontal="center" vertical="center" wrapText="1"/>
    </xf>
    <xf numFmtId="0" fontId="17" fillId="0" borderId="57">
      <alignment horizontal="left" wrapText="1"/>
    </xf>
    <xf numFmtId="0" fontId="17" fillId="0" borderId="34">
      <alignment horizontal="left" wrapText="1" indent="1"/>
    </xf>
    <xf numFmtId="0" fontId="17" fillId="0" borderId="58">
      <alignment horizontal="left" wrapText="1" indent="2"/>
    </xf>
    <xf numFmtId="0" fontId="15" fillId="0" borderId="0"/>
    <xf numFmtId="0" fontId="23" fillId="0" borderId="0">
      <alignment horizontal="center" vertical="top"/>
    </xf>
    <xf numFmtId="0" fontId="17" fillId="0" borderId="35">
      <alignment horizontal="left"/>
    </xf>
    <xf numFmtId="49" fontId="17" fillId="0" borderId="49">
      <alignment horizontal="center" wrapText="1"/>
    </xf>
    <xf numFmtId="49" fontId="17" fillId="0" borderId="51">
      <alignment horizontal="center" wrapText="1"/>
    </xf>
    <xf numFmtId="49" fontId="17" fillId="0" borderId="50">
      <alignment horizontal="center"/>
    </xf>
    <xf numFmtId="0" fontId="17" fillId="0" borderId="53"/>
    <xf numFmtId="49" fontId="17" fillId="0" borderId="35"/>
    <xf numFmtId="49" fontId="17" fillId="0" borderId="0"/>
    <xf numFmtId="49" fontId="17" fillId="0" borderId="59">
      <alignment horizontal="center"/>
    </xf>
    <xf numFmtId="49" fontId="17" fillId="0" borderId="40">
      <alignment horizontal="center"/>
    </xf>
    <xf numFmtId="49" fontId="17" fillId="0" borderId="43">
      <alignment horizontal="center"/>
    </xf>
    <xf numFmtId="49" fontId="17" fillId="0" borderId="54">
      <alignment horizontal="center" vertical="center" wrapText="1"/>
    </xf>
    <xf numFmtId="4" fontId="17" fillId="0" borderId="43">
      <alignment horizontal="right"/>
    </xf>
    <xf numFmtId="0" fontId="17" fillId="4" borderId="0"/>
    <xf numFmtId="0" fontId="24" fillId="0" borderId="0">
      <alignment horizontal="center" wrapText="1"/>
    </xf>
    <xf numFmtId="0" fontId="17" fillId="0" borderId="0">
      <alignment horizontal="center"/>
    </xf>
    <xf numFmtId="0" fontId="17" fillId="0" borderId="32">
      <alignment wrapText="1"/>
    </xf>
    <xf numFmtId="0" fontId="17" fillId="0" borderId="60">
      <alignment wrapText="1"/>
    </xf>
    <xf numFmtId="0" fontId="25" fillId="0" borderId="61"/>
    <xf numFmtId="49" fontId="26" fillId="0" borderId="62">
      <alignment horizontal="right"/>
    </xf>
    <xf numFmtId="0" fontId="17" fillId="0" borderId="62">
      <alignment horizontal="right"/>
    </xf>
    <xf numFmtId="0" fontId="25" fillId="0" borderId="32"/>
    <xf numFmtId="0" fontId="15" fillId="0" borderId="53"/>
    <xf numFmtId="0" fontId="17" fillId="0" borderId="54">
      <alignment horizontal="center"/>
    </xf>
    <xf numFmtId="49" fontId="18" fillId="0" borderId="63">
      <alignment horizontal="center"/>
    </xf>
    <xf numFmtId="164" fontId="17" fillId="0" borderId="64">
      <alignment horizontal="center"/>
    </xf>
    <xf numFmtId="0" fontId="17" fillId="0" borderId="65">
      <alignment horizontal="center"/>
    </xf>
    <xf numFmtId="49" fontId="17" fillId="0" borderId="66">
      <alignment horizontal="center"/>
    </xf>
    <xf numFmtId="49" fontId="17" fillId="0" borderId="64">
      <alignment horizontal="center"/>
    </xf>
    <xf numFmtId="0" fontId="17" fillId="0" borderId="64">
      <alignment horizontal="center"/>
    </xf>
    <xf numFmtId="49" fontId="17" fillId="0" borderId="67">
      <alignment horizontal="center"/>
    </xf>
    <xf numFmtId="0" fontId="25" fillId="0" borderId="0"/>
    <xf numFmtId="0" fontId="18" fillId="0" borderId="68"/>
    <xf numFmtId="0" fontId="18" fillId="0" borderId="56"/>
    <xf numFmtId="4" fontId="17" fillId="0" borderId="58">
      <alignment horizontal="right"/>
    </xf>
    <xf numFmtId="49" fontId="17" fillId="0" borderId="41">
      <alignment horizontal="center"/>
    </xf>
    <xf numFmtId="0" fontId="17" fillId="0" borderId="69">
      <alignment horizontal="left" wrapText="1"/>
    </xf>
    <xf numFmtId="0" fontId="17" fillId="0" borderId="39">
      <alignment horizontal="left" wrapText="1" indent="1"/>
    </xf>
    <xf numFmtId="0" fontId="17" fillId="0" borderId="70">
      <alignment horizontal="left" wrapText="1" indent="2"/>
    </xf>
    <xf numFmtId="0" fontId="17" fillId="4" borderId="53"/>
    <xf numFmtId="0" fontId="24" fillId="0" borderId="0">
      <alignment horizontal="left" wrapText="1"/>
    </xf>
    <xf numFmtId="49" fontId="18" fillId="0" borderId="0"/>
    <xf numFmtId="0" fontId="17" fillId="0" borderId="0">
      <alignment horizontal="right"/>
    </xf>
    <xf numFmtId="49" fontId="17" fillId="0" borderId="0">
      <alignment horizontal="right"/>
    </xf>
    <xf numFmtId="0" fontId="17" fillId="0" borderId="0">
      <alignment horizontal="left" wrapText="1"/>
    </xf>
    <xf numFmtId="0" fontId="17" fillId="0" borderId="32">
      <alignment horizontal="left"/>
    </xf>
    <xf numFmtId="0" fontId="17" fillId="0" borderId="33">
      <alignment horizontal="left" wrapText="1"/>
    </xf>
    <xf numFmtId="0" fontId="17" fillId="0" borderId="60"/>
    <xf numFmtId="0" fontId="16" fillId="0" borderId="70">
      <alignment horizontal="left" wrapText="1"/>
    </xf>
    <xf numFmtId="49" fontId="17" fillId="0" borderId="0">
      <alignment horizontal="center" wrapText="1"/>
    </xf>
    <xf numFmtId="49" fontId="17" fillId="0" borderId="50">
      <alignment horizontal="center" wrapText="1"/>
    </xf>
    <xf numFmtId="0" fontId="17" fillId="0" borderId="71"/>
    <xf numFmtId="0" fontId="17" fillId="0" borderId="72">
      <alignment horizontal="center" wrapText="1"/>
    </xf>
    <xf numFmtId="0" fontId="18" fillId="0" borderId="53"/>
    <xf numFmtId="49" fontId="17" fillId="0" borderId="0">
      <alignment horizontal="center"/>
    </xf>
    <xf numFmtId="49" fontId="17" fillId="0" borderId="59">
      <alignment horizontal="center" wrapText="1"/>
    </xf>
    <xf numFmtId="49" fontId="17" fillId="0" borderId="73">
      <alignment horizontal="center" wrapText="1"/>
    </xf>
    <xf numFmtId="49" fontId="17" fillId="0" borderId="32"/>
    <xf numFmtId="4" fontId="17" fillId="0" borderId="37">
      <alignment horizontal="right"/>
    </xf>
    <xf numFmtId="4" fontId="17" fillId="0" borderId="59">
      <alignment horizontal="right"/>
    </xf>
    <xf numFmtId="4" fontId="17" fillId="0" borderId="74">
      <alignment horizontal="right"/>
    </xf>
    <xf numFmtId="49" fontId="17" fillId="0" borderId="58">
      <alignment horizontal="center"/>
    </xf>
    <xf numFmtId="4" fontId="17" fillId="0" borderId="75">
      <alignment horizontal="right"/>
    </xf>
    <xf numFmtId="0" fontId="17" fillId="0" borderId="38">
      <alignment horizontal="left" wrapText="1"/>
    </xf>
    <xf numFmtId="0" fontId="16" fillId="0" borderId="64">
      <alignment horizontal="left" wrapText="1"/>
    </xf>
    <xf numFmtId="0" fontId="17" fillId="0" borderId="32"/>
    <xf numFmtId="0" fontId="18" fillId="0" borderId="32"/>
  </cellStyleXfs>
  <cellXfs count="132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165" fontId="3" fillId="0" borderId="0" xfId="0" applyNumberFormat="1" applyFont="1" applyProtection="1">
      <protection locked="0"/>
    </xf>
    <xf numFmtId="0" fontId="3" fillId="0" borderId="0" xfId="0" applyFont="1" applyFill="1" applyProtection="1">
      <protection locked="0"/>
    </xf>
    <xf numFmtId="49" fontId="4" fillId="0" borderId="6" xfId="0" applyNumberFormat="1" applyFont="1" applyBorder="1" applyAlignment="1">
      <alignment horizontal="center" vertical="center" wrapText="1"/>
    </xf>
    <xf numFmtId="0" fontId="3" fillId="0" borderId="0" xfId="0" applyFont="1" applyBorder="1" applyProtection="1">
      <protection locked="0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0" fillId="0" borderId="0" xfId="0" applyBorder="1"/>
    <xf numFmtId="0" fontId="6" fillId="0" borderId="0" xfId="0" applyFont="1" applyBorder="1" applyAlignment="1">
      <alignment wrapText="1"/>
    </xf>
    <xf numFmtId="0" fontId="7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4" fillId="2" borderId="0" xfId="0" applyFont="1" applyFill="1" applyBorder="1" applyAlignment="1">
      <alignment horizontal="right"/>
    </xf>
    <xf numFmtId="0" fontId="8" fillId="0" borderId="0" xfId="92" applyNumberFormat="1" applyFont="1" applyFill="1" applyProtection="1">
      <alignment horizontal="left"/>
    </xf>
    <xf numFmtId="49" fontId="8" fillId="0" borderId="35" xfId="107" applyNumberFormat="1" applyFont="1" applyFill="1" applyProtection="1"/>
    <xf numFmtId="0" fontId="8" fillId="0" borderId="64" xfId="130" applyFont="1" applyFill="1">
      <alignment horizontal="center"/>
    </xf>
    <xf numFmtId="0" fontId="8" fillId="0" borderId="0" xfId="95" applyNumberFormat="1" applyFont="1" applyFill="1" applyProtection="1"/>
    <xf numFmtId="0" fontId="4" fillId="0" borderId="0" xfId="0" applyFont="1" applyProtection="1">
      <protection locked="0"/>
    </xf>
    <xf numFmtId="49" fontId="8" fillId="0" borderId="0" xfId="108" applyNumberFormat="1" applyFont="1" applyFill="1" applyProtection="1"/>
    <xf numFmtId="49" fontId="8" fillId="0" borderId="67" xfId="131" applyFont="1" applyFill="1">
      <alignment horizontal="center"/>
    </xf>
    <xf numFmtId="0" fontId="8" fillId="0" borderId="0" xfId="94" applyNumberFormat="1" applyFont="1" applyFill="1" applyProtection="1"/>
    <xf numFmtId="0" fontId="8" fillId="0" borderId="53" xfId="123" applyNumberFormat="1" applyFont="1" applyFill="1" applyProtection="1"/>
    <xf numFmtId="0" fontId="4" fillId="0" borderId="0" xfId="0" applyFont="1" applyBorder="1" applyProtection="1">
      <protection locked="0"/>
    </xf>
    <xf numFmtId="0" fontId="8" fillId="0" borderId="0" xfId="90" applyNumberFormat="1" applyFont="1" applyFill="1" applyProtection="1"/>
    <xf numFmtId="165" fontId="9" fillId="0" borderId="8" xfId="113" applyNumberFormat="1" applyFont="1" applyFill="1" applyBorder="1" applyProtection="1">
      <alignment horizontal="right"/>
    </xf>
    <xf numFmtId="0" fontId="10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0" fillId="0" borderId="0" xfId="0" applyFont="1" applyBorder="1"/>
    <xf numFmtId="0" fontId="12" fillId="0" borderId="0" xfId="0" applyFont="1" applyBorder="1" applyAlignment="1">
      <alignment horizontal="right"/>
    </xf>
    <xf numFmtId="166" fontId="9" fillId="0" borderId="4" xfId="113" applyNumberFormat="1" applyFont="1" applyFill="1" applyBorder="1" applyProtection="1">
      <alignment horizontal="right"/>
    </xf>
    <xf numFmtId="166" fontId="3" fillId="0" borderId="0" xfId="0" applyNumberFormat="1" applyFont="1" applyProtection="1">
      <protection locked="0"/>
    </xf>
    <xf numFmtId="166" fontId="0" fillId="0" borderId="0" xfId="0" applyNumberFormat="1" applyProtection="1">
      <protection locked="0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1" fillId="0" borderId="12" xfId="97" applyNumberFormat="1" applyFont="1" applyFill="1" applyBorder="1" applyProtection="1">
      <alignment horizontal="left" wrapText="1"/>
    </xf>
    <xf numFmtId="49" fontId="1" fillId="0" borderId="13" xfId="109" applyNumberFormat="1" applyFont="1" applyFill="1" applyBorder="1" applyProtection="1">
      <alignment horizontal="center"/>
    </xf>
    <xf numFmtId="4" fontId="1" fillId="0" borderId="13" xfId="113" applyNumberFormat="1" applyFont="1" applyFill="1" applyBorder="1" applyProtection="1">
      <alignment horizontal="right"/>
    </xf>
    <xf numFmtId="165" fontId="13" fillId="0" borderId="13" xfId="113" applyNumberFormat="1" applyFont="1" applyFill="1" applyBorder="1" applyProtection="1">
      <alignment horizontal="right"/>
    </xf>
    <xf numFmtId="165" fontId="13" fillId="0" borderId="14" xfId="134" applyNumberFormat="1" applyFont="1" applyFill="1" applyBorder="1" applyProtection="1"/>
    <xf numFmtId="165" fontId="10" fillId="0" borderId="15" xfId="0" applyNumberFormat="1" applyFont="1" applyBorder="1" applyProtection="1">
      <protection locked="0"/>
    </xf>
    <xf numFmtId="49" fontId="14" fillId="0" borderId="16" xfId="111" applyNumberFormat="1" applyFont="1" applyFill="1" applyBorder="1" applyProtection="1">
      <alignment horizontal="center"/>
    </xf>
    <xf numFmtId="4" fontId="14" fillId="0" borderId="17" xfId="113" applyNumberFormat="1" applyFont="1" applyFill="1" applyBorder="1" applyProtection="1">
      <alignment horizontal="right"/>
    </xf>
    <xf numFmtId="4" fontId="14" fillId="0" borderId="1" xfId="113" applyNumberFormat="1" applyFont="1" applyFill="1" applyBorder="1" applyProtection="1">
      <alignment horizontal="right"/>
    </xf>
    <xf numFmtId="165" fontId="14" fillId="0" borderId="1" xfId="113" applyNumberFormat="1" applyFont="1" applyFill="1" applyBorder="1" applyProtection="1">
      <alignment horizontal="right"/>
    </xf>
    <xf numFmtId="165" fontId="13" fillId="0" borderId="6" xfId="134" applyNumberFormat="1" applyFont="1" applyFill="1" applyBorder="1" applyProtection="1"/>
    <xf numFmtId="165" fontId="10" fillId="0" borderId="18" xfId="0" applyNumberFormat="1" applyFont="1" applyBorder="1" applyProtection="1">
      <protection locked="0"/>
    </xf>
    <xf numFmtId="0" fontId="14" fillId="0" borderId="19" xfId="99" applyNumberFormat="1" applyFont="1" applyFill="1" applyBorder="1" applyProtection="1">
      <alignment horizontal="left" wrapText="1" indent="2"/>
    </xf>
    <xf numFmtId="49" fontId="14" fillId="0" borderId="6" xfId="111" applyNumberFormat="1" applyFont="1" applyFill="1" applyBorder="1" applyProtection="1">
      <alignment horizontal="center"/>
    </xf>
    <xf numFmtId="4" fontId="14" fillId="0" borderId="3" xfId="113" applyNumberFormat="1" applyFont="1" applyFill="1" applyBorder="1" applyProtection="1">
      <alignment horizontal="right"/>
    </xf>
    <xf numFmtId="4" fontId="14" fillId="0" borderId="4" xfId="113" applyNumberFormat="1" applyFont="1" applyFill="1" applyBorder="1" applyProtection="1">
      <alignment horizontal="right"/>
    </xf>
    <xf numFmtId="165" fontId="14" fillId="0" borderId="4" xfId="113" applyNumberFormat="1" applyFont="1" applyFill="1" applyBorder="1" applyProtection="1">
      <alignment horizontal="right"/>
    </xf>
    <xf numFmtId="0" fontId="1" fillId="0" borderId="19" xfId="99" applyNumberFormat="1" applyFont="1" applyFill="1" applyBorder="1" applyProtection="1">
      <alignment horizontal="left" wrapText="1" indent="2"/>
    </xf>
    <xf numFmtId="49" fontId="1" fillId="0" borderId="6" xfId="111" applyNumberFormat="1" applyFont="1" applyFill="1" applyBorder="1" applyProtection="1">
      <alignment horizontal="center"/>
    </xf>
    <xf numFmtId="4" fontId="1" fillId="0" borderId="3" xfId="113" applyNumberFormat="1" applyFont="1" applyFill="1" applyBorder="1" applyProtection="1">
      <alignment horizontal="right"/>
    </xf>
    <xf numFmtId="4" fontId="1" fillId="0" borderId="4" xfId="113" applyNumberFormat="1" applyFont="1" applyFill="1" applyBorder="1" applyProtection="1">
      <alignment horizontal="right"/>
    </xf>
    <xf numFmtId="165" fontId="1" fillId="0" borderId="4" xfId="113" applyNumberFormat="1" applyFont="1" applyFill="1" applyBorder="1" applyProtection="1">
      <alignment horizontal="right"/>
    </xf>
    <xf numFmtId="165" fontId="1" fillId="0" borderId="6" xfId="134" applyNumberFormat="1" applyFont="1" applyFill="1" applyBorder="1" applyProtection="1"/>
    <xf numFmtId="165" fontId="3" fillId="0" borderId="18" xfId="0" applyNumberFormat="1" applyFont="1" applyBorder="1" applyProtection="1">
      <protection locked="0"/>
    </xf>
    <xf numFmtId="165" fontId="1" fillId="0" borderId="20" xfId="113" applyNumberFormat="1" applyFont="1" applyFill="1" applyBorder="1" applyProtection="1">
      <alignment horizontal="right"/>
    </xf>
    <xf numFmtId="49" fontId="13" fillId="0" borderId="6" xfId="111" applyNumberFormat="1" applyFont="1" applyFill="1" applyBorder="1" applyProtection="1">
      <alignment horizontal="center"/>
    </xf>
    <xf numFmtId="4" fontId="13" fillId="0" borderId="3" xfId="113" applyNumberFormat="1" applyFont="1" applyFill="1" applyBorder="1" applyProtection="1">
      <alignment horizontal="right"/>
    </xf>
    <xf numFmtId="4" fontId="13" fillId="0" borderId="4" xfId="113" applyNumberFormat="1" applyFont="1" applyFill="1" applyBorder="1" applyProtection="1">
      <alignment horizontal="right"/>
    </xf>
    <xf numFmtId="165" fontId="14" fillId="0" borderId="20" xfId="113" applyNumberFormat="1" applyFont="1" applyFill="1" applyBorder="1" applyProtection="1">
      <alignment horizontal="right"/>
    </xf>
    <xf numFmtId="165" fontId="1" fillId="2" borderId="20" xfId="113" applyNumberFormat="1" applyFont="1" applyFill="1" applyBorder="1" applyProtection="1">
      <alignment horizontal="right"/>
    </xf>
    <xf numFmtId="165" fontId="13" fillId="0" borderId="4" xfId="113" applyNumberFormat="1" applyFont="1" applyFill="1" applyBorder="1" applyProtection="1">
      <alignment horizontal="right"/>
    </xf>
    <xf numFmtId="165" fontId="13" fillId="0" borderId="1" xfId="113" applyNumberFormat="1" applyFont="1" applyFill="1" applyBorder="1" applyProtection="1">
      <alignment horizontal="right"/>
    </xf>
    <xf numFmtId="165" fontId="1" fillId="0" borderId="2" xfId="113" applyNumberFormat="1" applyFont="1" applyFill="1" applyBorder="1" applyProtection="1">
      <alignment horizontal="right"/>
    </xf>
    <xf numFmtId="4" fontId="1" fillId="0" borderId="20" xfId="113" applyNumberFormat="1" applyFont="1" applyFill="1" applyBorder="1" applyProtection="1">
      <alignment horizontal="right"/>
    </xf>
    <xf numFmtId="165" fontId="1" fillId="0" borderId="6" xfId="113" applyNumberFormat="1" applyFont="1" applyFill="1" applyBorder="1" applyProtection="1">
      <alignment horizontal="right"/>
    </xf>
    <xf numFmtId="165" fontId="1" fillId="0" borderId="5" xfId="113" applyNumberFormat="1" applyFont="1" applyFill="1" applyBorder="1" applyProtection="1">
      <alignment horizontal="right"/>
    </xf>
    <xf numFmtId="0" fontId="3" fillId="0" borderId="21" xfId="0" applyFont="1" applyBorder="1" applyAlignment="1">
      <alignment horizontal="left" wrapText="1"/>
    </xf>
    <xf numFmtId="0" fontId="3" fillId="0" borderId="6" xfId="0" applyFont="1" applyFill="1" applyBorder="1" applyAlignment="1">
      <alignment horizontal="center"/>
    </xf>
    <xf numFmtId="166" fontId="1" fillId="0" borderId="1" xfId="113" applyNumberFormat="1" applyFont="1" applyFill="1" applyBorder="1" applyProtection="1">
      <alignment horizontal="right"/>
    </xf>
    <xf numFmtId="166" fontId="1" fillId="0" borderId="5" xfId="113" applyNumberFormat="1" applyFont="1" applyFill="1" applyBorder="1" applyProtection="1">
      <alignment horizontal="right"/>
    </xf>
    <xf numFmtId="166" fontId="1" fillId="0" borderId="6" xfId="134" applyNumberFormat="1" applyFont="1" applyFill="1" applyBorder="1" applyProtection="1"/>
    <xf numFmtId="166" fontId="3" fillId="0" borderId="18" xfId="0" applyNumberFormat="1" applyFont="1" applyBorder="1" applyProtection="1">
      <protection locked="0"/>
    </xf>
    <xf numFmtId="166" fontId="1" fillId="0" borderId="4" xfId="113" applyNumberFormat="1" applyFont="1" applyFill="1" applyBorder="1" applyProtection="1">
      <alignment horizontal="right"/>
    </xf>
    <xf numFmtId="0" fontId="10" fillId="0" borderId="0" xfId="0" applyFont="1" applyFill="1" applyBorder="1"/>
    <xf numFmtId="0" fontId="10" fillId="0" borderId="6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2" fontId="10" fillId="0" borderId="6" xfId="0" applyNumberFormat="1" applyFont="1" applyFill="1" applyBorder="1" applyAlignment="1">
      <alignment horizontal="center" vertical="center"/>
    </xf>
    <xf numFmtId="166" fontId="13" fillId="0" borderId="4" xfId="113" applyNumberFormat="1" applyFont="1" applyFill="1" applyBorder="1" applyProtection="1">
      <alignment horizontal="right"/>
    </xf>
    <xf numFmtId="0" fontId="3" fillId="0" borderId="21" xfId="0" applyFont="1" applyFill="1" applyBorder="1" applyAlignment="1">
      <alignment wrapText="1"/>
    </xf>
    <xf numFmtId="0" fontId="3" fillId="0" borderId="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/>
    </xf>
    <xf numFmtId="0" fontId="14" fillId="0" borderId="23" xfId="99" applyNumberFormat="1" applyFont="1" applyFill="1" applyBorder="1" applyProtection="1">
      <alignment horizontal="left" wrapText="1" indent="2"/>
    </xf>
    <xf numFmtId="49" fontId="14" fillId="0" borderId="1" xfId="111" applyNumberFormat="1" applyFont="1" applyFill="1" applyBorder="1" applyProtection="1">
      <alignment horizontal="center"/>
    </xf>
    <xf numFmtId="4" fontId="13" fillId="0" borderId="6" xfId="134" applyNumberFormat="1" applyFont="1" applyFill="1" applyBorder="1" applyProtection="1"/>
    <xf numFmtId="2" fontId="10" fillId="0" borderId="24" xfId="0" applyNumberFormat="1" applyFont="1" applyBorder="1" applyProtection="1">
      <protection locked="0"/>
    </xf>
    <xf numFmtId="0" fontId="1" fillId="0" borderId="23" xfId="99" applyNumberFormat="1" applyFont="1" applyFill="1" applyBorder="1" applyProtection="1">
      <alignment horizontal="left" wrapText="1" indent="2"/>
    </xf>
    <xf numFmtId="49" fontId="1" fillId="0" borderId="4" xfId="111" applyNumberFormat="1" applyFont="1" applyFill="1" applyBorder="1" applyProtection="1">
      <alignment horizontal="center"/>
    </xf>
    <xf numFmtId="4" fontId="1" fillId="0" borderId="6" xfId="134" applyNumberFormat="1" applyFont="1" applyFill="1" applyBorder="1" applyProtection="1"/>
    <xf numFmtId="0" fontId="1" fillId="0" borderId="25" xfId="99" applyNumberFormat="1" applyFont="1" applyFill="1" applyBorder="1" applyProtection="1">
      <alignment horizontal="left" wrapText="1" indent="2"/>
    </xf>
    <xf numFmtId="49" fontId="1" fillId="0" borderId="26" xfId="111" applyNumberFormat="1" applyFont="1" applyFill="1" applyBorder="1" applyProtection="1">
      <alignment horizontal="center"/>
    </xf>
    <xf numFmtId="4" fontId="1" fillId="0" borderId="26" xfId="113" applyNumberFormat="1" applyFont="1" applyFill="1" applyBorder="1" applyProtection="1">
      <alignment horizontal="right"/>
    </xf>
    <xf numFmtId="165" fontId="1" fillId="0" borderId="26" xfId="113" applyNumberFormat="1" applyFont="1" applyFill="1" applyBorder="1" applyProtection="1">
      <alignment horizontal="right"/>
    </xf>
    <xf numFmtId="165" fontId="1" fillId="0" borderId="27" xfId="113" applyNumberFormat="1" applyFont="1" applyFill="1" applyBorder="1" applyProtection="1">
      <alignment horizontal="right"/>
    </xf>
    <xf numFmtId="0" fontId="1" fillId="0" borderId="0" xfId="99" applyNumberFormat="1" applyFont="1" applyFill="1" applyBorder="1" applyProtection="1">
      <alignment horizontal="left" wrapText="1" indent="2"/>
    </xf>
    <xf numFmtId="49" fontId="1" fillId="0" borderId="0" xfId="111" applyNumberFormat="1" applyFont="1" applyFill="1" applyBorder="1" applyProtection="1">
      <alignment horizontal="center"/>
    </xf>
    <xf numFmtId="4" fontId="1" fillId="0" borderId="0" xfId="113" applyNumberFormat="1" applyFont="1" applyFill="1" applyBorder="1" applyProtection="1">
      <alignment horizontal="right"/>
    </xf>
    <xf numFmtId="165" fontId="1" fillId="0" borderId="0" xfId="113" applyNumberFormat="1" applyFont="1" applyFill="1" applyBorder="1" applyProtection="1">
      <alignment horizontal="right"/>
    </xf>
    <xf numFmtId="4" fontId="1" fillId="0" borderId="0" xfId="134" applyNumberFormat="1" applyFont="1" applyFill="1" applyBorder="1" applyProtection="1"/>
    <xf numFmtId="2" fontId="3" fillId="0" borderId="0" xfId="0" applyNumberFormat="1" applyFont="1" applyBorder="1" applyProtection="1">
      <protection locked="0"/>
    </xf>
    <xf numFmtId="0" fontId="1" fillId="0" borderId="0" xfId="93" applyNumberFormat="1" applyFont="1" applyFill="1" applyProtection="1"/>
    <xf numFmtId="0" fontId="1" fillId="0" borderId="0" xfId="106" applyNumberFormat="1" applyFont="1" applyFill="1" applyBorder="1" applyProtection="1"/>
    <xf numFmtId="0" fontId="1" fillId="0" borderId="0" xfId="95" applyNumberFormat="1" applyFont="1" applyFill="1" applyProtection="1"/>
    <xf numFmtId="0" fontId="1" fillId="0" borderId="0" xfId="114" applyNumberFormat="1" applyFont="1" applyFill="1" applyProtection="1"/>
    <xf numFmtId="0" fontId="3" fillId="2" borderId="0" xfId="0" applyFont="1" applyFill="1" applyBorder="1" applyAlignment="1"/>
    <xf numFmtId="0" fontId="1" fillId="0" borderId="19" xfId="99" applyNumberFormat="1" applyFont="1" applyFill="1" applyBorder="1" applyAlignment="1" applyProtection="1">
      <alignment horizontal="left" wrapText="1"/>
    </xf>
    <xf numFmtId="0" fontId="1" fillId="0" borderId="19" xfId="99" applyNumberFormat="1" applyFont="1" applyFill="1" applyBorder="1" applyAlignment="1" applyProtection="1">
      <alignment wrapText="1"/>
    </xf>
    <xf numFmtId="0" fontId="14" fillId="0" borderId="19" xfId="99" applyNumberFormat="1" applyFont="1" applyFill="1" applyBorder="1" applyAlignment="1" applyProtection="1">
      <alignment wrapText="1"/>
    </xf>
    <xf numFmtId="0" fontId="13" fillId="0" borderId="19" xfId="99" applyNumberFormat="1" applyFont="1" applyFill="1" applyBorder="1" applyAlignment="1" applyProtection="1">
      <alignment wrapText="1"/>
    </xf>
    <xf numFmtId="0" fontId="14" fillId="0" borderId="31" xfId="99" applyNumberFormat="1" applyFont="1" applyFill="1" applyBorder="1" applyAlignment="1" applyProtection="1">
      <alignment wrapTex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30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95" applyNumberFormat="1" applyFont="1" applyFill="1" applyBorder="1" applyAlignment="1" applyProtection="1">
      <alignment horizontal="center"/>
    </xf>
    <xf numFmtId="0" fontId="10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1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</cellXfs>
  <cellStyles count="168">
    <cellStyle name="br" xfId="1"/>
    <cellStyle name="col" xfId="2"/>
    <cellStyle name="style0" xfId="3"/>
    <cellStyle name="td" xfId="4"/>
    <cellStyle name="tr" xfId="5"/>
    <cellStyle name="xl100" xfId="6"/>
    <cellStyle name="xl101" xfId="7"/>
    <cellStyle name="xl102" xfId="8"/>
    <cellStyle name="xl103" xfId="9"/>
    <cellStyle name="xl104" xfId="10"/>
    <cellStyle name="xl105" xfId="11"/>
    <cellStyle name="xl106" xfId="12"/>
    <cellStyle name="xl107" xfId="13"/>
    <cellStyle name="xl108" xfId="14"/>
    <cellStyle name="xl109" xfId="15"/>
    <cellStyle name="xl110" xfId="16"/>
    <cellStyle name="xl111" xfId="17"/>
    <cellStyle name="xl112" xfId="18"/>
    <cellStyle name="xl113" xfId="19"/>
    <cellStyle name="xl114" xfId="20"/>
    <cellStyle name="xl115" xfId="21"/>
    <cellStyle name="xl116" xfId="22"/>
    <cellStyle name="xl117" xfId="23"/>
    <cellStyle name="xl118" xfId="24"/>
    <cellStyle name="xl119" xfId="25"/>
    <cellStyle name="xl120" xfId="26"/>
    <cellStyle name="xl121" xfId="27"/>
    <cellStyle name="xl122" xfId="28"/>
    <cellStyle name="xl123" xfId="29"/>
    <cellStyle name="xl124" xfId="30"/>
    <cellStyle name="xl125" xfId="31"/>
    <cellStyle name="xl126" xfId="32"/>
    <cellStyle name="xl127" xfId="33"/>
    <cellStyle name="xl128" xfId="34"/>
    <cellStyle name="xl129" xfId="35"/>
    <cellStyle name="xl130" xfId="36"/>
    <cellStyle name="xl131" xfId="37"/>
    <cellStyle name="xl132" xfId="38"/>
    <cellStyle name="xl133" xfId="39"/>
    <cellStyle name="xl134" xfId="40"/>
    <cellStyle name="xl135" xfId="41"/>
    <cellStyle name="xl136" xfId="42"/>
    <cellStyle name="xl137" xfId="43"/>
    <cellStyle name="xl138" xfId="44"/>
    <cellStyle name="xl139" xfId="45"/>
    <cellStyle name="xl140" xfId="46"/>
    <cellStyle name="xl141" xfId="47"/>
    <cellStyle name="xl142" xfId="48"/>
    <cellStyle name="xl143" xfId="49"/>
    <cellStyle name="xl144" xfId="50"/>
    <cellStyle name="xl145" xfId="51"/>
    <cellStyle name="xl146" xfId="52"/>
    <cellStyle name="xl147" xfId="53"/>
    <cellStyle name="xl148" xfId="54"/>
    <cellStyle name="xl149" xfId="55"/>
    <cellStyle name="xl150" xfId="56"/>
    <cellStyle name="xl151" xfId="57"/>
    <cellStyle name="xl152" xfId="58"/>
    <cellStyle name="xl153" xfId="59"/>
    <cellStyle name="xl154" xfId="60"/>
    <cellStyle name="xl155" xfId="61"/>
    <cellStyle name="xl156" xfId="62"/>
    <cellStyle name="xl157" xfId="63"/>
    <cellStyle name="xl158" xfId="64"/>
    <cellStyle name="xl159" xfId="65"/>
    <cellStyle name="xl160" xfId="66"/>
    <cellStyle name="xl161" xfId="67"/>
    <cellStyle name="xl162" xfId="68"/>
    <cellStyle name="xl163" xfId="69"/>
    <cellStyle name="xl164" xfId="70"/>
    <cellStyle name="xl165" xfId="71"/>
    <cellStyle name="xl166" xfId="72"/>
    <cellStyle name="xl167" xfId="73"/>
    <cellStyle name="xl168" xfId="74"/>
    <cellStyle name="xl169" xfId="75"/>
    <cellStyle name="xl170" xfId="76"/>
    <cellStyle name="xl171" xfId="77"/>
    <cellStyle name="xl172" xfId="78"/>
    <cellStyle name="xl173" xfId="79"/>
    <cellStyle name="xl174" xfId="80"/>
    <cellStyle name="xl175" xfId="81"/>
    <cellStyle name="xl176" xfId="82"/>
    <cellStyle name="xl177" xfId="83"/>
    <cellStyle name="xl178" xfId="84"/>
    <cellStyle name="xl179" xfId="85"/>
    <cellStyle name="xl180" xfId="86"/>
    <cellStyle name="xl181" xfId="87"/>
    <cellStyle name="xl182" xfId="88"/>
    <cellStyle name="xl21" xfId="89"/>
    <cellStyle name="xl22" xfId="90"/>
    <cellStyle name="xl23" xfId="91"/>
    <cellStyle name="xl24" xfId="92"/>
    <cellStyle name="xl25" xfId="93"/>
    <cellStyle name="xl26" xfId="94"/>
    <cellStyle name="xl27" xfId="95"/>
    <cellStyle name="xl28" xfId="96"/>
    <cellStyle name="xl29" xfId="97"/>
    <cellStyle name="xl30" xfId="98"/>
    <cellStyle name="xl31" xfId="99"/>
    <cellStyle name="xl32" xfId="100"/>
    <cellStyle name="xl33" xfId="101"/>
    <cellStyle name="xl34" xfId="102"/>
    <cellStyle name="xl35" xfId="103"/>
    <cellStyle name="xl36" xfId="104"/>
    <cellStyle name="xl37" xfId="105"/>
    <cellStyle name="xl38" xfId="106"/>
    <cellStyle name="xl39" xfId="107"/>
    <cellStyle name="xl40" xfId="108"/>
    <cellStyle name="xl41" xfId="109"/>
    <cellStyle name="xl42" xfId="110"/>
    <cellStyle name="xl43" xfId="111"/>
    <cellStyle name="xl44" xfId="112"/>
    <cellStyle name="xl45" xfId="113"/>
    <cellStyle name="xl46" xfId="114"/>
    <cellStyle name="xl47" xfId="115"/>
    <cellStyle name="xl48" xfId="116"/>
    <cellStyle name="xl49" xfId="117"/>
    <cellStyle name="xl50" xfId="118"/>
    <cellStyle name="xl51" xfId="119"/>
    <cellStyle name="xl52" xfId="120"/>
    <cellStyle name="xl53" xfId="121"/>
    <cellStyle name="xl54" xfId="122"/>
    <cellStyle name="xl55" xfId="123"/>
    <cellStyle name="xl56" xfId="124"/>
    <cellStyle name="xl57" xfId="125"/>
    <cellStyle name="xl58" xfId="126"/>
    <cellStyle name="xl59" xfId="127"/>
    <cellStyle name="xl60" xfId="128"/>
    <cellStyle name="xl61" xfId="129"/>
    <cellStyle name="xl62" xfId="130"/>
    <cellStyle name="xl63" xfId="131"/>
    <cellStyle name="xl64" xfId="132"/>
    <cellStyle name="xl65" xfId="133"/>
    <cellStyle name="xl66" xfId="134"/>
    <cellStyle name="xl67" xfId="135"/>
    <cellStyle name="xl68" xfId="136"/>
    <cellStyle name="xl69" xfId="137"/>
    <cellStyle name="xl70" xfId="138"/>
    <cellStyle name="xl71" xfId="139"/>
    <cellStyle name="xl72" xfId="140"/>
    <cellStyle name="xl73" xfId="141"/>
    <cellStyle name="xl74" xfId="142"/>
    <cellStyle name="xl75" xfId="143"/>
    <cellStyle name="xl76" xfId="144"/>
    <cellStyle name="xl77" xfId="145"/>
    <cellStyle name="xl78" xfId="146"/>
    <cellStyle name="xl79" xfId="147"/>
    <cellStyle name="xl80" xfId="148"/>
    <cellStyle name="xl81" xfId="149"/>
    <cellStyle name="xl82" xfId="150"/>
    <cellStyle name="xl83" xfId="151"/>
    <cellStyle name="xl84" xfId="152"/>
    <cellStyle name="xl85" xfId="153"/>
    <cellStyle name="xl86" xfId="154"/>
    <cellStyle name="xl87" xfId="155"/>
    <cellStyle name="xl88" xfId="156"/>
    <cellStyle name="xl89" xfId="157"/>
    <cellStyle name="xl90" xfId="158"/>
    <cellStyle name="xl91" xfId="159"/>
    <cellStyle name="xl92" xfId="160"/>
    <cellStyle name="xl93" xfId="161"/>
    <cellStyle name="xl94" xfId="162"/>
    <cellStyle name="xl95" xfId="163"/>
    <cellStyle name="xl96" xfId="164"/>
    <cellStyle name="xl97" xfId="165"/>
    <cellStyle name="xl98" xfId="166"/>
    <cellStyle name="xl99" xfId="167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6"/>
  <sheetViews>
    <sheetView tabSelected="1" view="pageBreakPreview" topLeftCell="A16" zoomScale="80" zoomScaleNormal="100" zoomScaleSheetLayoutView="80" workbookViewId="0">
      <selection activeCell="A3" sqref="A3"/>
    </sheetView>
  </sheetViews>
  <sheetFormatPr defaultRowHeight="15"/>
  <cols>
    <col min="1" max="1" width="64.7109375" style="4" customWidth="1"/>
    <col min="2" max="2" width="26.28515625" style="4" customWidth="1"/>
    <col min="3" max="4" width="15.85546875" style="4" hidden="1" customWidth="1"/>
    <col min="5" max="5" width="12.5703125" style="4" customWidth="1"/>
    <col min="6" max="6" width="12.140625" style="4" customWidth="1"/>
    <col min="7" max="7" width="12" style="4" customWidth="1"/>
    <col min="8" max="8" width="12" style="2" customWidth="1"/>
    <col min="9" max="9" width="0.42578125" style="2" hidden="1" customWidth="1"/>
    <col min="10" max="10" width="9.140625" style="2"/>
    <col min="11" max="16384" width="9.140625" style="1"/>
  </cols>
  <sheetData>
    <row r="1" spans="1:12">
      <c r="A1" s="11"/>
      <c r="B1" s="9"/>
      <c r="C1" s="27"/>
      <c r="D1" s="28"/>
      <c r="E1" s="28"/>
      <c r="F1" s="128" t="s">
        <v>105</v>
      </c>
      <c r="G1" s="128"/>
      <c r="H1" s="128"/>
      <c r="I1" s="128"/>
    </row>
    <row r="2" spans="1:12">
      <c r="A2" s="13"/>
      <c r="B2" s="9"/>
      <c r="C2" s="27" t="s">
        <v>106</v>
      </c>
      <c r="D2" s="28"/>
      <c r="E2" s="28"/>
      <c r="F2" s="129" t="s">
        <v>142</v>
      </c>
      <c r="G2" s="129"/>
      <c r="H2" s="129"/>
      <c r="I2" s="129"/>
    </row>
    <row r="3" spans="1:12">
      <c r="A3" s="13"/>
      <c r="B3" s="9"/>
      <c r="C3" s="129" t="s">
        <v>115</v>
      </c>
      <c r="D3" s="129"/>
      <c r="E3" s="129"/>
      <c r="F3" s="129"/>
      <c r="G3" s="129"/>
      <c r="H3" s="129"/>
      <c r="I3" s="129"/>
    </row>
    <row r="4" spans="1:12" ht="12" customHeight="1">
      <c r="A4" s="11"/>
      <c r="B4" s="14"/>
      <c r="C4" s="30"/>
      <c r="D4" s="30"/>
      <c r="E4" s="131" t="s">
        <v>143</v>
      </c>
      <c r="F4" s="131"/>
      <c r="G4" s="113" t="s">
        <v>144</v>
      </c>
      <c r="H4" s="113"/>
      <c r="I4" s="31"/>
    </row>
    <row r="5" spans="1:12" ht="13.5" customHeight="1">
      <c r="A5" s="13"/>
      <c r="B5" s="12"/>
      <c r="C5" s="29"/>
      <c r="D5" s="29"/>
      <c r="E5" s="29"/>
      <c r="F5" s="32"/>
      <c r="G5" s="29"/>
      <c r="H5" s="29"/>
      <c r="I5" s="31"/>
    </row>
    <row r="6" spans="1:12" ht="39" customHeight="1" thickBot="1">
      <c r="A6" s="130" t="s">
        <v>130</v>
      </c>
      <c r="B6" s="130"/>
      <c r="C6" s="130"/>
      <c r="D6" s="130"/>
      <c r="E6" s="130"/>
      <c r="F6" s="130"/>
      <c r="G6" s="130"/>
      <c r="H6" s="130"/>
      <c r="I6" s="10"/>
    </row>
    <row r="7" spans="1:12" ht="24" hidden="1" customHeight="1" thickBot="1">
      <c r="A7" s="15"/>
      <c r="B7" s="16"/>
      <c r="C7" s="17"/>
      <c r="D7" s="18"/>
      <c r="E7" s="18"/>
      <c r="F7" s="18"/>
      <c r="G7" s="18"/>
      <c r="H7" s="19"/>
    </row>
    <row r="8" spans="1:12" ht="15" hidden="1" customHeight="1" thickBot="1">
      <c r="A8" s="15" t="s">
        <v>0</v>
      </c>
      <c r="B8" s="20"/>
      <c r="C8" s="21"/>
      <c r="D8" s="18"/>
      <c r="E8" s="18"/>
      <c r="F8" s="18"/>
      <c r="G8" s="18"/>
      <c r="H8" s="19"/>
    </row>
    <row r="9" spans="1:12" ht="19.5" hidden="1" customHeight="1" thickBot="1">
      <c r="A9" s="22"/>
      <c r="B9" s="22"/>
      <c r="C9" s="23"/>
      <c r="D9" s="18"/>
      <c r="E9" s="18"/>
      <c r="F9" s="18"/>
      <c r="G9" s="18"/>
      <c r="H9" s="19"/>
    </row>
    <row r="10" spans="1:12" ht="12.75" hidden="1" customHeight="1" thickBot="1">
      <c r="A10" s="18"/>
      <c r="B10" s="18"/>
      <c r="C10" s="18"/>
      <c r="D10" s="18"/>
      <c r="E10" s="18"/>
      <c r="F10" s="18"/>
      <c r="G10" s="18"/>
      <c r="H10" s="24"/>
      <c r="I10" s="6"/>
    </row>
    <row r="11" spans="1:12" ht="15.75" hidden="1" customHeight="1" thickBot="1">
      <c r="A11" s="25" t="s">
        <v>1</v>
      </c>
      <c r="B11" s="15"/>
      <c r="C11" s="20"/>
      <c r="D11" s="18">
        <v>1000</v>
      </c>
      <c r="E11" s="18"/>
      <c r="F11" s="18"/>
      <c r="G11" s="18"/>
      <c r="H11" s="24"/>
      <c r="I11" s="6"/>
    </row>
    <row r="12" spans="1:12" ht="32.25" customHeight="1">
      <c r="A12" s="119" t="s">
        <v>2</v>
      </c>
      <c r="B12" s="121" t="s">
        <v>100</v>
      </c>
      <c r="C12" s="121"/>
      <c r="D12" s="8"/>
      <c r="E12" s="122" t="s">
        <v>114</v>
      </c>
      <c r="F12" s="122" t="s">
        <v>137</v>
      </c>
      <c r="G12" s="124" t="s">
        <v>104</v>
      </c>
      <c r="H12" s="124" t="s">
        <v>101</v>
      </c>
      <c r="I12" s="126"/>
    </row>
    <row r="13" spans="1:12" ht="30" customHeight="1">
      <c r="A13" s="120"/>
      <c r="B13" s="5" t="s">
        <v>102</v>
      </c>
      <c r="C13" s="5" t="s">
        <v>103</v>
      </c>
      <c r="D13" s="5"/>
      <c r="E13" s="123"/>
      <c r="F13" s="123"/>
      <c r="G13" s="125"/>
      <c r="H13" s="125"/>
      <c r="I13" s="126"/>
    </row>
    <row r="14" spans="1:12" ht="15.75" thickBot="1">
      <c r="A14" s="36" t="s">
        <v>3</v>
      </c>
      <c r="B14" s="37" t="s">
        <v>4</v>
      </c>
      <c r="C14" s="37" t="s">
        <v>5</v>
      </c>
      <c r="D14" s="37" t="s">
        <v>6</v>
      </c>
      <c r="E14" s="37" t="s">
        <v>5</v>
      </c>
      <c r="F14" s="37" t="s">
        <v>6</v>
      </c>
      <c r="G14" s="37" t="s">
        <v>7</v>
      </c>
      <c r="H14" s="38" t="s">
        <v>8</v>
      </c>
      <c r="I14" s="7"/>
      <c r="L14" s="35"/>
    </row>
    <row r="15" spans="1:12" ht="15.75" thickBot="1">
      <c r="A15" s="39" t="s">
        <v>9</v>
      </c>
      <c r="B15" s="40" t="s">
        <v>10</v>
      </c>
      <c r="C15" s="41">
        <v>14598800</v>
      </c>
      <c r="D15" s="41">
        <v>10739936.640000001</v>
      </c>
      <c r="E15" s="42">
        <f>E16+E56</f>
        <v>17238.399999999998</v>
      </c>
      <c r="F15" s="42">
        <f>F16+F56</f>
        <v>17385.22</v>
      </c>
      <c r="G15" s="43">
        <f>F15-E15</f>
        <v>146.82000000000335</v>
      </c>
      <c r="H15" s="44">
        <f t="shared" ref="H15:H69" si="0">F15/E15*100</f>
        <v>100.85170317430854</v>
      </c>
      <c r="I15" s="6"/>
      <c r="J15" s="34">
        <f>E15-F15</f>
        <v>-146.82000000000335</v>
      </c>
    </row>
    <row r="16" spans="1:12">
      <c r="A16" s="118" t="s">
        <v>164</v>
      </c>
      <c r="B16" s="45" t="s">
        <v>12</v>
      </c>
      <c r="C16" s="46">
        <v>2354100</v>
      </c>
      <c r="D16" s="47">
        <v>1951048.25</v>
      </c>
      <c r="E16" s="48">
        <f>E17+E22+E32+E40+E47+E43+E51</f>
        <v>2804.6</v>
      </c>
      <c r="F16" s="48">
        <f>F17+F22+F32+F40+F47+F43+F51</f>
        <v>2956.92</v>
      </c>
      <c r="G16" s="49">
        <f>F16-E16</f>
        <v>152.32000000000016</v>
      </c>
      <c r="H16" s="50">
        <f t="shared" si="0"/>
        <v>105.43107751551024</v>
      </c>
      <c r="I16" s="26">
        <f>I17+I22+I32+I40+I47+I43</f>
        <v>0</v>
      </c>
      <c r="J16" s="34">
        <f t="shared" ref="J16:J82" si="1">E16-F16</f>
        <v>-152.32000000000016</v>
      </c>
    </row>
    <row r="17" spans="1:10">
      <c r="A17" s="116" t="s">
        <v>70</v>
      </c>
      <c r="B17" s="52" t="s">
        <v>13</v>
      </c>
      <c r="C17" s="53">
        <v>940000</v>
      </c>
      <c r="D17" s="54">
        <v>683488.75</v>
      </c>
      <c r="E17" s="55">
        <f>E18</f>
        <v>1089</v>
      </c>
      <c r="F17" s="55">
        <f>F18</f>
        <v>1166.52</v>
      </c>
      <c r="G17" s="49">
        <f>F17-E17</f>
        <v>77.519999999999982</v>
      </c>
      <c r="H17" s="50">
        <f t="shared" si="0"/>
        <v>107.11845730027547</v>
      </c>
      <c r="I17" s="6"/>
      <c r="J17" s="34">
        <f t="shared" si="1"/>
        <v>-77.519999999999982</v>
      </c>
    </row>
    <row r="18" spans="1:10">
      <c r="A18" s="115" t="s">
        <v>71</v>
      </c>
      <c r="B18" s="57" t="s">
        <v>14</v>
      </c>
      <c r="C18" s="58">
        <v>940000</v>
      </c>
      <c r="D18" s="59">
        <v>683488.75</v>
      </c>
      <c r="E18" s="60">
        <f>1081+E20+E21</f>
        <v>1089</v>
      </c>
      <c r="F18" s="60">
        <f>F19+F20+F21</f>
        <v>1166.52</v>
      </c>
      <c r="G18" s="61">
        <f>F18-E18</f>
        <v>77.519999999999982</v>
      </c>
      <c r="H18" s="62">
        <f t="shared" si="0"/>
        <v>107.11845730027547</v>
      </c>
      <c r="J18" s="34">
        <f t="shared" si="1"/>
        <v>-77.519999999999982</v>
      </c>
    </row>
    <row r="19" spans="1:10" ht="76.5" customHeight="1">
      <c r="A19" s="114" t="s">
        <v>72</v>
      </c>
      <c r="B19" s="57" t="s">
        <v>15</v>
      </c>
      <c r="C19" s="58">
        <v>940000</v>
      </c>
      <c r="D19" s="59">
        <v>680435.77</v>
      </c>
      <c r="E19" s="60">
        <v>1081</v>
      </c>
      <c r="F19" s="63">
        <v>1159.32</v>
      </c>
      <c r="G19" s="61">
        <f t="shared" ref="G19:G69" si="2">F19-E19</f>
        <v>78.319999999999936</v>
      </c>
      <c r="H19" s="62">
        <f t="shared" si="0"/>
        <v>107.24514338575392</v>
      </c>
      <c r="J19" s="34">
        <f t="shared" si="1"/>
        <v>-78.319999999999936</v>
      </c>
    </row>
    <row r="20" spans="1:10" ht="103.5" customHeight="1">
      <c r="A20" s="115" t="s">
        <v>73</v>
      </c>
      <c r="B20" s="57" t="s">
        <v>16</v>
      </c>
      <c r="C20" s="58" t="s">
        <v>11</v>
      </c>
      <c r="D20" s="59">
        <v>2027.83</v>
      </c>
      <c r="E20" s="60">
        <v>5</v>
      </c>
      <c r="F20" s="63">
        <v>4.5</v>
      </c>
      <c r="G20" s="61">
        <f t="shared" si="2"/>
        <v>-0.5</v>
      </c>
      <c r="H20" s="62">
        <f t="shared" si="0"/>
        <v>90</v>
      </c>
      <c r="J20" s="34">
        <f t="shared" si="1"/>
        <v>0.5</v>
      </c>
    </row>
    <row r="21" spans="1:10" ht="49.5" customHeight="1">
      <c r="A21" s="115" t="s">
        <v>160</v>
      </c>
      <c r="B21" s="57" t="s">
        <v>17</v>
      </c>
      <c r="C21" s="58" t="s">
        <v>11</v>
      </c>
      <c r="D21" s="59">
        <v>1025.1500000000001</v>
      </c>
      <c r="E21" s="60">
        <v>3</v>
      </c>
      <c r="F21" s="63">
        <v>2.7</v>
      </c>
      <c r="G21" s="61">
        <f t="shared" si="2"/>
        <v>-0.29999999999999982</v>
      </c>
      <c r="H21" s="62">
        <f t="shared" si="0"/>
        <v>90</v>
      </c>
      <c r="J21" s="34">
        <f t="shared" si="1"/>
        <v>0.29999999999999982</v>
      </c>
    </row>
    <row r="22" spans="1:10" ht="36.75" customHeight="1">
      <c r="A22" s="116" t="s">
        <v>161</v>
      </c>
      <c r="B22" s="52" t="s">
        <v>18</v>
      </c>
      <c r="C22" s="53">
        <v>1038100</v>
      </c>
      <c r="D22" s="54">
        <v>769775.82</v>
      </c>
      <c r="E22" s="55">
        <f>E23</f>
        <v>1277.5</v>
      </c>
      <c r="F22" s="55">
        <f>F23</f>
        <v>1257.2</v>
      </c>
      <c r="G22" s="49">
        <f t="shared" si="2"/>
        <v>-20.299999999999955</v>
      </c>
      <c r="H22" s="50">
        <f t="shared" si="0"/>
        <v>98.410958904109592</v>
      </c>
      <c r="J22" s="34">
        <f t="shared" si="1"/>
        <v>20.299999999999955</v>
      </c>
    </row>
    <row r="23" spans="1:10" ht="35.25" customHeight="1">
      <c r="A23" s="115" t="s">
        <v>145</v>
      </c>
      <c r="B23" s="57" t="s">
        <v>19</v>
      </c>
      <c r="C23" s="58">
        <v>1038100</v>
      </c>
      <c r="D23" s="59">
        <v>769775.82</v>
      </c>
      <c r="E23" s="60">
        <f>E24+E26+E28+E30</f>
        <v>1277.5</v>
      </c>
      <c r="F23" s="60">
        <f>F24+F26+F28+F30</f>
        <v>1257.2</v>
      </c>
      <c r="G23" s="49">
        <f t="shared" si="2"/>
        <v>-20.299999999999955</v>
      </c>
      <c r="H23" s="50">
        <f t="shared" si="0"/>
        <v>98.410958904109592</v>
      </c>
      <c r="J23" s="34">
        <f t="shared" si="1"/>
        <v>20.299999999999955</v>
      </c>
    </row>
    <row r="24" spans="1:10" ht="63" customHeight="1">
      <c r="A24" s="115" t="s">
        <v>162</v>
      </c>
      <c r="B24" s="57" t="s">
        <v>20</v>
      </c>
      <c r="C24" s="58">
        <v>475500</v>
      </c>
      <c r="D24" s="59">
        <v>349148.62</v>
      </c>
      <c r="E24" s="60">
        <f>E25</f>
        <v>630</v>
      </c>
      <c r="F24" s="60">
        <f>F25</f>
        <v>630.20000000000005</v>
      </c>
      <c r="G24" s="61">
        <f t="shared" si="2"/>
        <v>0.20000000000004547</v>
      </c>
      <c r="H24" s="62">
        <f t="shared" si="0"/>
        <v>100.03174603174605</v>
      </c>
      <c r="I24" s="3"/>
      <c r="J24" s="34">
        <f t="shared" si="1"/>
        <v>-0.20000000000004547</v>
      </c>
    </row>
    <row r="25" spans="1:10" ht="103.5" customHeight="1">
      <c r="A25" s="115" t="s">
        <v>163</v>
      </c>
      <c r="B25" s="57" t="s">
        <v>21</v>
      </c>
      <c r="C25" s="58">
        <v>475500</v>
      </c>
      <c r="D25" s="59">
        <v>349148.62</v>
      </c>
      <c r="E25" s="60">
        <v>630</v>
      </c>
      <c r="F25" s="63">
        <v>630.20000000000005</v>
      </c>
      <c r="G25" s="61">
        <f t="shared" si="2"/>
        <v>0.20000000000004547</v>
      </c>
      <c r="H25" s="62">
        <f t="shared" si="0"/>
        <v>100.03174603174605</v>
      </c>
      <c r="J25" s="34">
        <f t="shared" si="1"/>
        <v>-0.20000000000004547</v>
      </c>
    </row>
    <row r="26" spans="1:10" ht="78" customHeight="1">
      <c r="A26" s="115" t="s">
        <v>159</v>
      </c>
      <c r="B26" s="57" t="s">
        <v>22</v>
      </c>
      <c r="C26" s="58">
        <v>3200</v>
      </c>
      <c r="D26" s="59">
        <v>2495.61</v>
      </c>
      <c r="E26" s="60">
        <v>3.3</v>
      </c>
      <c r="F26" s="63">
        <v>3.4</v>
      </c>
      <c r="G26" s="61">
        <f t="shared" si="2"/>
        <v>0.10000000000000009</v>
      </c>
      <c r="H26" s="62">
        <f t="shared" si="0"/>
        <v>103.03030303030303</v>
      </c>
      <c r="J26" s="34">
        <f t="shared" si="1"/>
        <v>-0.10000000000000009</v>
      </c>
    </row>
    <row r="27" spans="1:10" ht="120.75" customHeight="1">
      <c r="A27" s="115" t="s">
        <v>158</v>
      </c>
      <c r="B27" s="57" t="s">
        <v>23</v>
      </c>
      <c r="C27" s="58">
        <v>3200</v>
      </c>
      <c r="D27" s="59">
        <v>2495.61</v>
      </c>
      <c r="E27" s="60">
        <v>3.3</v>
      </c>
      <c r="F27" s="63">
        <v>3.4</v>
      </c>
      <c r="G27" s="61">
        <f t="shared" si="2"/>
        <v>0.10000000000000009</v>
      </c>
      <c r="H27" s="62">
        <f t="shared" si="0"/>
        <v>103.03030303030303</v>
      </c>
      <c r="J27" s="34">
        <f t="shared" si="1"/>
        <v>-0.10000000000000009</v>
      </c>
    </row>
    <row r="28" spans="1:10" ht="60">
      <c r="A28" s="115" t="s">
        <v>74</v>
      </c>
      <c r="B28" s="57" t="s">
        <v>24</v>
      </c>
      <c r="C28" s="58">
        <v>627000</v>
      </c>
      <c r="D28" s="59">
        <v>479768.64</v>
      </c>
      <c r="E28" s="60">
        <v>716</v>
      </c>
      <c r="F28" s="63">
        <v>695.9</v>
      </c>
      <c r="G28" s="61">
        <f t="shared" si="2"/>
        <v>-20.100000000000023</v>
      </c>
      <c r="H28" s="62">
        <f t="shared" si="0"/>
        <v>97.192737430167597</v>
      </c>
      <c r="J28" s="34">
        <f t="shared" si="1"/>
        <v>20.100000000000023</v>
      </c>
    </row>
    <row r="29" spans="1:10" ht="105">
      <c r="A29" s="115" t="s">
        <v>75</v>
      </c>
      <c r="B29" s="57" t="s">
        <v>25</v>
      </c>
      <c r="C29" s="58">
        <v>627000</v>
      </c>
      <c r="D29" s="59">
        <v>479768.64</v>
      </c>
      <c r="E29" s="60">
        <v>716</v>
      </c>
      <c r="F29" s="63">
        <v>695.9</v>
      </c>
      <c r="G29" s="61">
        <f t="shared" si="2"/>
        <v>-20.100000000000023</v>
      </c>
      <c r="H29" s="62">
        <f t="shared" si="0"/>
        <v>97.192737430167597</v>
      </c>
      <c r="J29" s="34">
        <f t="shared" si="1"/>
        <v>20.100000000000023</v>
      </c>
    </row>
    <row r="30" spans="1:10" ht="60">
      <c r="A30" s="115" t="s">
        <v>76</v>
      </c>
      <c r="B30" s="57" t="s">
        <v>26</v>
      </c>
      <c r="C30" s="58">
        <v>-67600</v>
      </c>
      <c r="D30" s="59">
        <v>-61637.05</v>
      </c>
      <c r="E30" s="60">
        <v>-71.8</v>
      </c>
      <c r="F30" s="63">
        <v>-72.3</v>
      </c>
      <c r="G30" s="61">
        <f t="shared" si="2"/>
        <v>-0.5</v>
      </c>
      <c r="H30" s="62">
        <f t="shared" si="0"/>
        <v>100.69637883008356</v>
      </c>
      <c r="J30" s="34">
        <f t="shared" si="1"/>
        <v>0.5</v>
      </c>
    </row>
    <row r="31" spans="1:10" ht="107.25" customHeight="1">
      <c r="A31" s="115" t="s">
        <v>77</v>
      </c>
      <c r="B31" s="57" t="s">
        <v>27</v>
      </c>
      <c r="C31" s="58">
        <v>-67600</v>
      </c>
      <c r="D31" s="59">
        <v>-61637.05</v>
      </c>
      <c r="E31" s="60">
        <v>-71.8</v>
      </c>
      <c r="F31" s="63">
        <v>-72.3</v>
      </c>
      <c r="G31" s="61">
        <f t="shared" si="2"/>
        <v>-0.5</v>
      </c>
      <c r="H31" s="62">
        <f t="shared" si="0"/>
        <v>100.69637883008356</v>
      </c>
      <c r="J31" s="34">
        <f t="shared" si="1"/>
        <v>0.5</v>
      </c>
    </row>
    <row r="32" spans="1:10">
      <c r="A32" s="51" t="s">
        <v>78</v>
      </c>
      <c r="B32" s="52" t="s">
        <v>28</v>
      </c>
      <c r="C32" s="53">
        <v>367000</v>
      </c>
      <c r="D32" s="54">
        <v>489142.94</v>
      </c>
      <c r="E32" s="55">
        <f>E33+E35</f>
        <v>432.5</v>
      </c>
      <c r="F32" s="55">
        <f>F33+F35</f>
        <v>523.6</v>
      </c>
      <c r="G32" s="55">
        <f>G33+G35</f>
        <v>91.100000000000023</v>
      </c>
      <c r="H32" s="50">
        <f t="shared" si="0"/>
        <v>121.06358381502891</v>
      </c>
      <c r="J32" s="34">
        <f t="shared" si="1"/>
        <v>-91.100000000000023</v>
      </c>
    </row>
    <row r="33" spans="1:10" ht="18.75" customHeight="1">
      <c r="A33" s="115" t="s">
        <v>79</v>
      </c>
      <c r="B33" s="57" t="s">
        <v>29</v>
      </c>
      <c r="C33" s="58">
        <v>76000</v>
      </c>
      <c r="D33" s="59">
        <v>21398.53</v>
      </c>
      <c r="E33" s="60">
        <f>E34</f>
        <v>46</v>
      </c>
      <c r="F33" s="60">
        <f>F34</f>
        <v>47.3</v>
      </c>
      <c r="G33" s="60">
        <f>G34</f>
        <v>1.2999999999999972</v>
      </c>
      <c r="H33" s="60">
        <f>H34</f>
        <v>102.82608695652173</v>
      </c>
      <c r="I33" s="3"/>
      <c r="J33" s="34">
        <f t="shared" si="1"/>
        <v>-1.2999999999999972</v>
      </c>
    </row>
    <row r="34" spans="1:10" ht="45.75" customHeight="1">
      <c r="A34" s="115" t="s">
        <v>80</v>
      </c>
      <c r="B34" s="57" t="s">
        <v>30</v>
      </c>
      <c r="C34" s="58">
        <v>76000</v>
      </c>
      <c r="D34" s="59">
        <v>21398.53</v>
      </c>
      <c r="E34" s="60">
        <v>46</v>
      </c>
      <c r="F34" s="63">
        <v>47.3</v>
      </c>
      <c r="G34" s="61">
        <f t="shared" si="2"/>
        <v>1.2999999999999972</v>
      </c>
      <c r="H34" s="62">
        <f t="shared" si="0"/>
        <v>102.82608695652173</v>
      </c>
      <c r="J34" s="34">
        <f t="shared" si="1"/>
        <v>-1.2999999999999972</v>
      </c>
    </row>
    <row r="35" spans="1:10" ht="15.75" customHeight="1">
      <c r="A35" s="116" t="s">
        <v>157</v>
      </c>
      <c r="B35" s="52" t="s">
        <v>31</v>
      </c>
      <c r="C35" s="53">
        <v>291000</v>
      </c>
      <c r="D35" s="54">
        <v>467744.41</v>
      </c>
      <c r="E35" s="55">
        <f>E37+E38</f>
        <v>386.5</v>
      </c>
      <c r="F35" s="55">
        <f>F37+F38</f>
        <v>476.3</v>
      </c>
      <c r="G35" s="55">
        <f>G37+G38</f>
        <v>89.800000000000026</v>
      </c>
      <c r="H35" s="55">
        <f>H37+H38</f>
        <v>238.72080088987764</v>
      </c>
      <c r="I35" s="33">
        <f>I37+I38</f>
        <v>0</v>
      </c>
      <c r="J35" s="34">
        <f t="shared" si="1"/>
        <v>-89.800000000000011</v>
      </c>
    </row>
    <row r="36" spans="1:10" ht="18" customHeight="1">
      <c r="A36" s="115" t="s">
        <v>154</v>
      </c>
      <c r="B36" s="57" t="s">
        <v>32</v>
      </c>
      <c r="C36" s="58">
        <v>271000</v>
      </c>
      <c r="D36" s="59">
        <v>459940</v>
      </c>
      <c r="E36" s="60">
        <f>E37</f>
        <v>372</v>
      </c>
      <c r="F36" s="60">
        <f>F37</f>
        <v>459.6</v>
      </c>
      <c r="G36" s="60">
        <f>G37</f>
        <v>87.600000000000023</v>
      </c>
      <c r="H36" s="60">
        <f>H37</f>
        <v>123.54838709677421</v>
      </c>
      <c r="J36" s="34">
        <f t="shared" si="1"/>
        <v>-87.600000000000023</v>
      </c>
    </row>
    <row r="37" spans="1:10" ht="33.75" customHeight="1">
      <c r="A37" s="115" t="s">
        <v>155</v>
      </c>
      <c r="B37" s="57" t="s">
        <v>33</v>
      </c>
      <c r="C37" s="58">
        <v>271000</v>
      </c>
      <c r="D37" s="59">
        <v>459940</v>
      </c>
      <c r="E37" s="60">
        <v>372</v>
      </c>
      <c r="F37" s="63">
        <v>459.6</v>
      </c>
      <c r="G37" s="61">
        <f t="shared" si="2"/>
        <v>87.600000000000023</v>
      </c>
      <c r="H37" s="62">
        <f t="shared" si="0"/>
        <v>123.54838709677421</v>
      </c>
      <c r="J37" s="34">
        <f t="shared" si="1"/>
        <v>-87.600000000000023</v>
      </c>
    </row>
    <row r="38" spans="1:10">
      <c r="A38" s="115" t="s">
        <v>156</v>
      </c>
      <c r="B38" s="57" t="s">
        <v>34</v>
      </c>
      <c r="C38" s="58">
        <v>20000</v>
      </c>
      <c r="D38" s="59">
        <v>7804.41</v>
      </c>
      <c r="E38" s="60">
        <f>E39</f>
        <v>14.5</v>
      </c>
      <c r="F38" s="60">
        <f>F39</f>
        <v>16.7</v>
      </c>
      <c r="G38" s="60">
        <f>G39</f>
        <v>2.1999999999999993</v>
      </c>
      <c r="H38" s="60">
        <f>H39</f>
        <v>115.17241379310343</v>
      </c>
      <c r="J38" s="34">
        <f t="shared" si="1"/>
        <v>-2.1999999999999993</v>
      </c>
    </row>
    <row r="39" spans="1:10" ht="33" customHeight="1">
      <c r="A39" s="115" t="s">
        <v>153</v>
      </c>
      <c r="B39" s="57" t="s">
        <v>35</v>
      </c>
      <c r="C39" s="58">
        <v>20000</v>
      </c>
      <c r="D39" s="59">
        <v>7804.41</v>
      </c>
      <c r="E39" s="60">
        <v>14.5</v>
      </c>
      <c r="F39" s="63">
        <v>16.7</v>
      </c>
      <c r="G39" s="61">
        <f t="shared" si="2"/>
        <v>2.1999999999999993</v>
      </c>
      <c r="H39" s="62">
        <f t="shared" si="0"/>
        <v>115.17241379310343</v>
      </c>
      <c r="J39" s="34">
        <f t="shared" si="1"/>
        <v>-2.1999999999999993</v>
      </c>
    </row>
    <row r="40" spans="1:10">
      <c r="A40" s="115" t="s">
        <v>81</v>
      </c>
      <c r="B40" s="57" t="s">
        <v>36</v>
      </c>
      <c r="C40" s="58">
        <v>3500</v>
      </c>
      <c r="D40" s="59">
        <v>3600</v>
      </c>
      <c r="E40" s="60">
        <f>E41</f>
        <v>2</v>
      </c>
      <c r="F40" s="60">
        <f>F41</f>
        <v>1.2</v>
      </c>
      <c r="G40" s="61">
        <f t="shared" si="2"/>
        <v>-0.8</v>
      </c>
      <c r="H40" s="62">
        <f t="shared" si="0"/>
        <v>60</v>
      </c>
      <c r="J40" s="34">
        <f t="shared" si="1"/>
        <v>0.8</v>
      </c>
    </row>
    <row r="41" spans="1:10" ht="42.75" customHeight="1">
      <c r="A41" s="115" t="s">
        <v>152</v>
      </c>
      <c r="B41" s="57" t="s">
        <v>37</v>
      </c>
      <c r="C41" s="58">
        <v>3500</v>
      </c>
      <c r="D41" s="59">
        <v>3600</v>
      </c>
      <c r="E41" s="60">
        <f>E42</f>
        <v>2</v>
      </c>
      <c r="F41" s="60">
        <f>F42</f>
        <v>1.2</v>
      </c>
      <c r="G41" s="61">
        <f t="shared" si="2"/>
        <v>-0.8</v>
      </c>
      <c r="H41" s="62">
        <f t="shared" si="0"/>
        <v>60</v>
      </c>
      <c r="J41" s="34">
        <f t="shared" si="1"/>
        <v>0.8</v>
      </c>
    </row>
    <row r="42" spans="1:10" ht="62.25" customHeight="1">
      <c r="A42" s="115" t="s">
        <v>151</v>
      </c>
      <c r="B42" s="57" t="s">
        <v>38</v>
      </c>
      <c r="C42" s="58">
        <v>3500</v>
      </c>
      <c r="D42" s="59">
        <v>3600</v>
      </c>
      <c r="E42" s="60">
        <v>2</v>
      </c>
      <c r="F42" s="63">
        <v>1.2</v>
      </c>
      <c r="G42" s="61">
        <f t="shared" si="2"/>
        <v>-0.8</v>
      </c>
      <c r="H42" s="62">
        <f t="shared" si="0"/>
        <v>60</v>
      </c>
      <c r="J42" s="34">
        <f t="shared" si="1"/>
        <v>0.8</v>
      </c>
    </row>
    <row r="43" spans="1:10" ht="51" customHeight="1">
      <c r="A43" s="115" t="s">
        <v>82</v>
      </c>
      <c r="B43" s="57" t="s">
        <v>39</v>
      </c>
      <c r="C43" s="58">
        <v>3500</v>
      </c>
      <c r="D43" s="59">
        <v>3540.74</v>
      </c>
      <c r="E43" s="60">
        <v>3.6</v>
      </c>
      <c r="F43" s="63">
        <v>3.6</v>
      </c>
      <c r="G43" s="61">
        <f t="shared" si="2"/>
        <v>0</v>
      </c>
      <c r="H43" s="62">
        <f t="shared" si="0"/>
        <v>100</v>
      </c>
      <c r="J43" s="34">
        <f t="shared" si="1"/>
        <v>0</v>
      </c>
    </row>
    <row r="44" spans="1:10" ht="78" customHeight="1">
      <c r="A44" s="115" t="s">
        <v>149</v>
      </c>
      <c r="B44" s="57" t="s">
        <v>40</v>
      </c>
      <c r="C44" s="58">
        <v>3500</v>
      </c>
      <c r="D44" s="59">
        <v>3540.74</v>
      </c>
      <c r="E44" s="60">
        <v>3.6</v>
      </c>
      <c r="F44" s="63">
        <v>3.6</v>
      </c>
      <c r="G44" s="61">
        <f t="shared" si="2"/>
        <v>0</v>
      </c>
      <c r="H44" s="62">
        <f t="shared" si="0"/>
        <v>100</v>
      </c>
      <c r="J44" s="34">
        <f t="shared" si="1"/>
        <v>0</v>
      </c>
    </row>
    <row r="45" spans="1:10" ht="78" customHeight="1">
      <c r="A45" s="115" t="s">
        <v>150</v>
      </c>
      <c r="B45" s="57" t="s">
        <v>41</v>
      </c>
      <c r="C45" s="58">
        <v>3500</v>
      </c>
      <c r="D45" s="59">
        <v>3540.74</v>
      </c>
      <c r="E45" s="60">
        <v>3.6</v>
      </c>
      <c r="F45" s="63">
        <v>3.6</v>
      </c>
      <c r="G45" s="61">
        <f t="shared" si="2"/>
        <v>0</v>
      </c>
      <c r="H45" s="62">
        <f t="shared" si="0"/>
        <v>100</v>
      </c>
      <c r="J45" s="34">
        <f t="shared" si="1"/>
        <v>0</v>
      </c>
    </row>
    <row r="46" spans="1:10" ht="77.25" customHeight="1">
      <c r="A46" s="115" t="s">
        <v>83</v>
      </c>
      <c r="B46" s="57" t="s">
        <v>42</v>
      </c>
      <c r="C46" s="58">
        <v>3500</v>
      </c>
      <c r="D46" s="59">
        <v>3540.74</v>
      </c>
      <c r="E46" s="60">
        <v>3.6</v>
      </c>
      <c r="F46" s="63">
        <v>3.6</v>
      </c>
      <c r="G46" s="61">
        <f t="shared" si="2"/>
        <v>0</v>
      </c>
      <c r="H46" s="62">
        <f t="shared" si="0"/>
        <v>100</v>
      </c>
      <c r="J46" s="34">
        <f t="shared" si="1"/>
        <v>0</v>
      </c>
    </row>
    <row r="47" spans="1:10" ht="28.5" hidden="1" customHeight="1">
      <c r="A47" s="115" t="s">
        <v>84</v>
      </c>
      <c r="B47" s="57" t="s">
        <v>43</v>
      </c>
      <c r="C47" s="58">
        <v>2000</v>
      </c>
      <c r="D47" s="59">
        <v>1500</v>
      </c>
      <c r="E47" s="60"/>
      <c r="F47" s="63">
        <v>0</v>
      </c>
      <c r="G47" s="61">
        <f t="shared" si="2"/>
        <v>0</v>
      </c>
      <c r="H47" s="62"/>
      <c r="J47" s="34">
        <f t="shared" si="1"/>
        <v>0</v>
      </c>
    </row>
    <row r="48" spans="1:10" hidden="1">
      <c r="A48" s="115" t="s">
        <v>85</v>
      </c>
      <c r="B48" s="57" t="s">
        <v>44</v>
      </c>
      <c r="C48" s="58">
        <v>2000</v>
      </c>
      <c r="D48" s="59">
        <v>1500</v>
      </c>
      <c r="E48" s="60"/>
      <c r="F48" s="63">
        <v>0</v>
      </c>
      <c r="G48" s="61">
        <f t="shared" si="2"/>
        <v>0</v>
      </c>
      <c r="H48" s="62"/>
      <c r="J48" s="34">
        <f t="shared" si="1"/>
        <v>0</v>
      </c>
    </row>
    <row r="49" spans="1:10" hidden="1">
      <c r="A49" s="115" t="s">
        <v>86</v>
      </c>
      <c r="B49" s="57" t="s">
        <v>45</v>
      </c>
      <c r="C49" s="58">
        <v>2000</v>
      </c>
      <c r="D49" s="59">
        <v>1500</v>
      </c>
      <c r="E49" s="60"/>
      <c r="F49" s="63">
        <v>0</v>
      </c>
      <c r="G49" s="61">
        <f t="shared" si="2"/>
        <v>0</v>
      </c>
      <c r="H49" s="62"/>
      <c r="J49" s="34">
        <f t="shared" si="1"/>
        <v>0</v>
      </c>
    </row>
    <row r="50" spans="1:10" ht="18" hidden="1" customHeight="1">
      <c r="A50" s="115" t="s">
        <v>87</v>
      </c>
      <c r="B50" s="57" t="s">
        <v>46</v>
      </c>
      <c r="C50" s="58">
        <v>2000</v>
      </c>
      <c r="D50" s="59">
        <v>1500</v>
      </c>
      <c r="E50" s="60"/>
      <c r="F50" s="63">
        <v>0</v>
      </c>
      <c r="G50" s="61">
        <f t="shared" si="2"/>
        <v>0</v>
      </c>
      <c r="H50" s="62"/>
      <c r="J50" s="34">
        <f t="shared" si="1"/>
        <v>0</v>
      </c>
    </row>
    <row r="51" spans="1:10" ht="18.75" customHeight="1">
      <c r="A51" s="117" t="s">
        <v>110</v>
      </c>
      <c r="B51" s="64" t="s">
        <v>111</v>
      </c>
      <c r="C51" s="65"/>
      <c r="D51" s="66"/>
      <c r="E51" s="55">
        <f>E52+E54</f>
        <v>0</v>
      </c>
      <c r="F51" s="67">
        <f>F52+F54</f>
        <v>4.8</v>
      </c>
      <c r="G51" s="49">
        <f>F51-E51</f>
        <v>4.8</v>
      </c>
      <c r="H51" s="50">
        <v>0</v>
      </c>
      <c r="J51" s="34"/>
    </row>
    <row r="52" spans="1:10" ht="18.75" customHeight="1">
      <c r="A52" s="115" t="s">
        <v>131</v>
      </c>
      <c r="B52" s="57" t="s">
        <v>134</v>
      </c>
      <c r="C52" s="58"/>
      <c r="D52" s="59"/>
      <c r="E52" s="60">
        <v>0</v>
      </c>
      <c r="F52" s="68">
        <f>F53</f>
        <v>-0.2</v>
      </c>
      <c r="G52" s="61">
        <f>F52-E52</f>
        <v>-0.2</v>
      </c>
      <c r="H52" s="62">
        <v>0</v>
      </c>
      <c r="J52" s="34"/>
    </row>
    <row r="53" spans="1:10" ht="30.75" customHeight="1">
      <c r="A53" s="115" t="s">
        <v>113</v>
      </c>
      <c r="B53" s="57" t="s">
        <v>112</v>
      </c>
      <c r="C53" s="58"/>
      <c r="D53" s="59"/>
      <c r="E53" s="60">
        <v>0</v>
      </c>
      <c r="F53" s="68">
        <v>-0.2</v>
      </c>
      <c r="G53" s="61">
        <f>F53-E53</f>
        <v>-0.2</v>
      </c>
      <c r="H53" s="62">
        <v>0</v>
      </c>
      <c r="J53" s="34"/>
    </row>
    <row r="54" spans="1:10" ht="18.75" customHeight="1">
      <c r="A54" s="115" t="s">
        <v>132</v>
      </c>
      <c r="B54" s="57" t="s">
        <v>135</v>
      </c>
      <c r="C54" s="58"/>
      <c r="D54" s="59"/>
      <c r="E54" s="60">
        <v>0</v>
      </c>
      <c r="F54" s="68">
        <v>5</v>
      </c>
      <c r="G54" s="61">
        <f>F54-E54</f>
        <v>5</v>
      </c>
      <c r="H54" s="62">
        <v>0</v>
      </c>
      <c r="J54" s="34"/>
    </row>
    <row r="55" spans="1:10" ht="18.75" customHeight="1">
      <c r="A55" s="115" t="s">
        <v>133</v>
      </c>
      <c r="B55" s="57" t="s">
        <v>136</v>
      </c>
      <c r="C55" s="58"/>
      <c r="D55" s="59"/>
      <c r="E55" s="60">
        <v>0</v>
      </c>
      <c r="F55" s="68">
        <v>5</v>
      </c>
      <c r="G55" s="61">
        <f>F55-E55</f>
        <v>5</v>
      </c>
      <c r="H55" s="62">
        <v>0</v>
      </c>
      <c r="J55" s="34"/>
    </row>
    <row r="56" spans="1:10" ht="19.5" customHeight="1">
      <c r="A56" s="117" t="s">
        <v>128</v>
      </c>
      <c r="B56" s="64" t="s">
        <v>47</v>
      </c>
      <c r="C56" s="65">
        <v>12244700</v>
      </c>
      <c r="D56" s="66">
        <v>8788888.3900000006</v>
      </c>
      <c r="E56" s="69">
        <f>E57+E74</f>
        <v>14433.8</v>
      </c>
      <c r="F56" s="69">
        <f>F57+F74</f>
        <v>14428.3</v>
      </c>
      <c r="G56" s="70">
        <f>G57+G74</f>
        <v>-5.5</v>
      </c>
      <c r="H56" s="50">
        <f t="shared" si="0"/>
        <v>99.961894996466626</v>
      </c>
      <c r="I56" s="3"/>
      <c r="J56" s="34">
        <f t="shared" si="1"/>
        <v>5.5</v>
      </c>
    </row>
    <row r="57" spans="1:10" ht="30.75" customHeight="1">
      <c r="A57" s="117" t="s">
        <v>127</v>
      </c>
      <c r="B57" s="64" t="s">
        <v>48</v>
      </c>
      <c r="C57" s="65">
        <v>12244700</v>
      </c>
      <c r="D57" s="66">
        <v>8786093.6500000004</v>
      </c>
      <c r="E57" s="69">
        <f>E58+E61+E65+E71</f>
        <v>14433.8</v>
      </c>
      <c r="F57" s="69">
        <f>F58+F61+F65+F71</f>
        <v>14428.3</v>
      </c>
      <c r="G57" s="69">
        <f>G58+G61+G65+G71</f>
        <v>-5.5</v>
      </c>
      <c r="H57" s="50">
        <f t="shared" si="0"/>
        <v>99.961894996466626</v>
      </c>
      <c r="J57" s="34">
        <f t="shared" si="1"/>
        <v>5.5</v>
      </c>
    </row>
    <row r="58" spans="1:10" ht="20.25" customHeight="1">
      <c r="A58" s="115" t="s">
        <v>126</v>
      </c>
      <c r="B58" s="57" t="s">
        <v>49</v>
      </c>
      <c r="C58" s="58">
        <v>11762100</v>
      </c>
      <c r="D58" s="59">
        <v>8579758</v>
      </c>
      <c r="E58" s="60">
        <f>E59</f>
        <v>13783.4</v>
      </c>
      <c r="F58" s="60">
        <f>F59</f>
        <v>13783.4</v>
      </c>
      <c r="G58" s="61">
        <f t="shared" si="2"/>
        <v>0</v>
      </c>
      <c r="H58" s="62">
        <f t="shared" si="0"/>
        <v>100</v>
      </c>
      <c r="J58" s="34">
        <f t="shared" si="1"/>
        <v>0</v>
      </c>
    </row>
    <row r="59" spans="1:10" ht="46.5" customHeight="1">
      <c r="A59" s="115" t="s">
        <v>146</v>
      </c>
      <c r="B59" s="57" t="s">
        <v>50</v>
      </c>
      <c r="C59" s="58">
        <v>11762100</v>
      </c>
      <c r="D59" s="59">
        <v>8579758</v>
      </c>
      <c r="E59" s="60">
        <f>E60</f>
        <v>13783.4</v>
      </c>
      <c r="F59" s="60">
        <f>F60</f>
        <v>13783.4</v>
      </c>
      <c r="G59" s="61">
        <f t="shared" si="2"/>
        <v>0</v>
      </c>
      <c r="H59" s="62">
        <f t="shared" si="0"/>
        <v>100</v>
      </c>
      <c r="J59" s="34">
        <f t="shared" si="1"/>
        <v>0</v>
      </c>
    </row>
    <row r="60" spans="1:10" ht="31.5" customHeight="1">
      <c r="A60" s="115" t="s">
        <v>125</v>
      </c>
      <c r="B60" s="57" t="s">
        <v>51</v>
      </c>
      <c r="C60" s="58">
        <v>11762100</v>
      </c>
      <c r="D60" s="59">
        <v>8579758</v>
      </c>
      <c r="E60" s="60">
        <v>13783.4</v>
      </c>
      <c r="F60" s="63">
        <v>13783.4</v>
      </c>
      <c r="G60" s="61">
        <f t="shared" si="2"/>
        <v>0</v>
      </c>
      <c r="H60" s="62">
        <f t="shared" si="0"/>
        <v>100</v>
      </c>
      <c r="J60" s="34">
        <f t="shared" si="1"/>
        <v>0</v>
      </c>
    </row>
    <row r="61" spans="1:10" ht="30" customHeight="1">
      <c r="A61" s="115" t="s">
        <v>124</v>
      </c>
      <c r="B61" s="57" t="s">
        <v>52</v>
      </c>
      <c r="C61" s="58">
        <v>200000</v>
      </c>
      <c r="D61" s="59"/>
      <c r="E61" s="60">
        <f>E62</f>
        <v>400</v>
      </c>
      <c r="F61" s="60">
        <f>F62</f>
        <v>400</v>
      </c>
      <c r="G61" s="61">
        <f t="shared" si="2"/>
        <v>0</v>
      </c>
      <c r="H61" s="62">
        <f t="shared" si="0"/>
        <v>100</v>
      </c>
      <c r="J61" s="34">
        <f t="shared" si="1"/>
        <v>0</v>
      </c>
    </row>
    <row r="62" spans="1:10" ht="18" customHeight="1">
      <c r="A62" s="115" t="s">
        <v>123</v>
      </c>
      <c r="B62" s="57" t="s">
        <v>53</v>
      </c>
      <c r="C62" s="58">
        <v>200000</v>
      </c>
      <c r="D62" s="59"/>
      <c r="E62" s="60">
        <f>E63+E64</f>
        <v>400</v>
      </c>
      <c r="F62" s="60">
        <f>F63+F64</f>
        <v>400</v>
      </c>
      <c r="G62" s="61">
        <f t="shared" si="2"/>
        <v>0</v>
      </c>
      <c r="H62" s="62">
        <f t="shared" si="0"/>
        <v>100</v>
      </c>
      <c r="J62" s="34">
        <f t="shared" si="1"/>
        <v>0</v>
      </c>
    </row>
    <row r="63" spans="1:10" ht="25.5" hidden="1" customHeight="1">
      <c r="A63" s="115" t="s">
        <v>123</v>
      </c>
      <c r="B63" s="57" t="s">
        <v>54</v>
      </c>
      <c r="C63" s="58">
        <v>200000</v>
      </c>
      <c r="D63" s="59"/>
      <c r="E63" s="60"/>
      <c r="F63" s="60"/>
      <c r="G63" s="61">
        <f t="shared" si="2"/>
        <v>0</v>
      </c>
      <c r="H63" s="62" t="e">
        <f t="shared" si="0"/>
        <v>#DIV/0!</v>
      </c>
      <c r="J63" s="34">
        <f t="shared" si="1"/>
        <v>0</v>
      </c>
    </row>
    <row r="64" spans="1:10" ht="21" customHeight="1">
      <c r="A64" s="115" t="s">
        <v>129</v>
      </c>
      <c r="B64" s="57" t="s">
        <v>54</v>
      </c>
      <c r="C64" s="58"/>
      <c r="D64" s="59"/>
      <c r="E64" s="60">
        <v>400</v>
      </c>
      <c r="F64" s="63">
        <v>400</v>
      </c>
      <c r="G64" s="61">
        <f>F64-E64</f>
        <v>0</v>
      </c>
      <c r="H64" s="62">
        <f t="shared" si="0"/>
        <v>100</v>
      </c>
      <c r="J64" s="34">
        <f t="shared" si="1"/>
        <v>0</v>
      </c>
    </row>
    <row r="65" spans="1:10" ht="21" customHeight="1">
      <c r="A65" s="115" t="s">
        <v>88</v>
      </c>
      <c r="B65" s="57" t="s">
        <v>55</v>
      </c>
      <c r="C65" s="58">
        <v>226800</v>
      </c>
      <c r="D65" s="59">
        <v>150535.65</v>
      </c>
      <c r="E65" s="60">
        <f>E66+E68+E70</f>
        <v>250.39999999999998</v>
      </c>
      <c r="F65" s="60">
        <v>244.9</v>
      </c>
      <c r="G65" s="60">
        <f>G66+G68+G70</f>
        <v>-5.5</v>
      </c>
      <c r="H65" s="62">
        <f t="shared" si="0"/>
        <v>97.803514376996816</v>
      </c>
      <c r="J65" s="34">
        <f t="shared" si="1"/>
        <v>5.4999999999999716</v>
      </c>
    </row>
    <row r="66" spans="1:10" ht="36" customHeight="1">
      <c r="A66" s="115" t="s">
        <v>147</v>
      </c>
      <c r="B66" s="57" t="s">
        <v>56</v>
      </c>
      <c r="C66" s="58">
        <v>63500</v>
      </c>
      <c r="D66" s="59">
        <v>45700</v>
      </c>
      <c r="E66" s="60">
        <f>E67</f>
        <v>69.599999999999994</v>
      </c>
      <c r="F66" s="60">
        <f>F67</f>
        <v>64.099999999999994</v>
      </c>
      <c r="G66" s="61">
        <f t="shared" si="2"/>
        <v>-5.5</v>
      </c>
      <c r="H66" s="62">
        <f t="shared" si="0"/>
        <v>92.097701149425276</v>
      </c>
      <c r="J66" s="34">
        <f t="shared" si="1"/>
        <v>5.5</v>
      </c>
    </row>
    <row r="67" spans="1:10" ht="33" customHeight="1">
      <c r="A67" s="115" t="s">
        <v>148</v>
      </c>
      <c r="B67" s="57" t="s">
        <v>57</v>
      </c>
      <c r="C67" s="58">
        <v>63500</v>
      </c>
      <c r="D67" s="59">
        <v>45700</v>
      </c>
      <c r="E67" s="60">
        <v>69.599999999999994</v>
      </c>
      <c r="F67" s="63">
        <v>64.099999999999994</v>
      </c>
      <c r="G67" s="61">
        <f t="shared" si="2"/>
        <v>-5.5</v>
      </c>
      <c r="H67" s="62">
        <f t="shared" si="0"/>
        <v>92.097701149425276</v>
      </c>
      <c r="J67" s="34">
        <f t="shared" si="1"/>
        <v>5.5</v>
      </c>
    </row>
    <row r="68" spans="1:10" ht="33" customHeight="1">
      <c r="A68" s="115" t="s">
        <v>122</v>
      </c>
      <c r="B68" s="57" t="s">
        <v>58</v>
      </c>
      <c r="C68" s="58">
        <v>163300</v>
      </c>
      <c r="D68" s="59">
        <v>104835.65</v>
      </c>
      <c r="E68" s="71">
        <f>E69</f>
        <v>180.1</v>
      </c>
      <c r="F68" s="60">
        <f>F69</f>
        <v>180.1</v>
      </c>
      <c r="G68" s="61">
        <f t="shared" si="2"/>
        <v>0</v>
      </c>
      <c r="H68" s="62">
        <f t="shared" si="0"/>
        <v>100</v>
      </c>
      <c r="J68" s="34">
        <f t="shared" si="1"/>
        <v>0</v>
      </c>
    </row>
    <row r="69" spans="1:10" ht="50.25" customHeight="1">
      <c r="A69" s="115" t="s">
        <v>138</v>
      </c>
      <c r="B69" s="57" t="s">
        <v>59</v>
      </c>
      <c r="C69" s="58">
        <v>163300</v>
      </c>
      <c r="D69" s="72">
        <v>104835.65</v>
      </c>
      <c r="E69" s="73">
        <v>180.1</v>
      </c>
      <c r="F69" s="74">
        <v>180.1</v>
      </c>
      <c r="G69" s="61">
        <f t="shared" si="2"/>
        <v>0</v>
      </c>
      <c r="H69" s="62">
        <f t="shared" si="0"/>
        <v>100</v>
      </c>
      <c r="J69" s="34">
        <f t="shared" si="1"/>
        <v>0</v>
      </c>
    </row>
    <row r="70" spans="1:10" ht="78" customHeight="1">
      <c r="A70" s="75" t="s">
        <v>107</v>
      </c>
      <c r="B70" s="76" t="s">
        <v>108</v>
      </c>
      <c r="C70" s="58"/>
      <c r="D70" s="72"/>
      <c r="E70" s="73">
        <v>0.7</v>
      </c>
      <c r="F70" s="74">
        <v>0.7</v>
      </c>
      <c r="G70" s="61">
        <f>F70-E70</f>
        <v>0</v>
      </c>
      <c r="H70" s="62">
        <f>F70/E70*100</f>
        <v>100</v>
      </c>
      <c r="J70" s="34">
        <f t="shared" si="1"/>
        <v>0</v>
      </c>
    </row>
    <row r="71" spans="1:10" ht="19.5" hidden="1" customHeight="1">
      <c r="A71" s="56" t="s">
        <v>89</v>
      </c>
      <c r="B71" s="57" t="s">
        <v>109</v>
      </c>
      <c r="C71" s="58">
        <v>55800</v>
      </c>
      <c r="D71" s="59">
        <v>55800</v>
      </c>
      <c r="E71" s="77"/>
      <c r="F71" s="78"/>
      <c r="G71" s="79">
        <f>F71-E71</f>
        <v>0</v>
      </c>
      <c r="H71" s="80" t="e">
        <f>F71/E71*100</f>
        <v>#DIV/0!</v>
      </c>
      <c r="J71" s="34">
        <f t="shared" si="1"/>
        <v>0</v>
      </c>
    </row>
    <row r="72" spans="1:10" ht="25.5" hidden="1" customHeight="1">
      <c r="A72" s="56" t="s">
        <v>90</v>
      </c>
      <c r="B72" s="57" t="s">
        <v>60</v>
      </c>
      <c r="C72" s="58">
        <v>55800</v>
      </c>
      <c r="D72" s="59">
        <v>55800</v>
      </c>
      <c r="E72" s="81"/>
      <c r="F72" s="78"/>
      <c r="G72" s="79">
        <f>F72-E72</f>
        <v>0</v>
      </c>
      <c r="H72" s="80" t="e">
        <f>F72/E72*100</f>
        <v>#DIV/0!</v>
      </c>
      <c r="J72" s="34">
        <f t="shared" si="1"/>
        <v>0</v>
      </c>
    </row>
    <row r="73" spans="1:10" ht="37.5" hidden="1" customHeight="1">
      <c r="A73" s="56" t="s">
        <v>91</v>
      </c>
      <c r="B73" s="57" t="s">
        <v>61</v>
      </c>
      <c r="C73" s="58">
        <v>55800</v>
      </c>
      <c r="D73" s="59">
        <v>55800</v>
      </c>
      <c r="E73" s="81"/>
      <c r="F73" s="78"/>
      <c r="G73" s="79">
        <f>F73-E73</f>
        <v>0</v>
      </c>
      <c r="H73" s="80" t="e">
        <f>F73/E73*100</f>
        <v>#DIV/0!</v>
      </c>
      <c r="J73" s="34">
        <f t="shared" si="1"/>
        <v>0</v>
      </c>
    </row>
    <row r="74" spans="1:10" ht="22.5" hidden="1" customHeight="1">
      <c r="A74" s="82" t="s">
        <v>116</v>
      </c>
      <c r="B74" s="83" t="s">
        <v>120</v>
      </c>
      <c r="C74" s="84" t="s">
        <v>117</v>
      </c>
      <c r="D74" s="85">
        <f>D75</f>
        <v>4067.27</v>
      </c>
      <c r="E74" s="86"/>
      <c r="F74" s="78"/>
      <c r="G74" s="79"/>
      <c r="H74" s="80"/>
      <c r="J74" s="34">
        <f t="shared" si="1"/>
        <v>0</v>
      </c>
    </row>
    <row r="75" spans="1:10" ht="24" hidden="1" customHeight="1">
      <c r="A75" s="87" t="s">
        <v>118</v>
      </c>
      <c r="B75" s="88" t="s">
        <v>121</v>
      </c>
      <c r="C75" s="89" t="s">
        <v>119</v>
      </c>
      <c r="D75" s="90">
        <v>4067.27</v>
      </c>
      <c r="E75" s="81"/>
      <c r="F75" s="78"/>
      <c r="G75" s="79"/>
      <c r="H75" s="80"/>
      <c r="J75" s="34">
        <f t="shared" si="1"/>
        <v>0</v>
      </c>
    </row>
    <row r="76" spans="1:10" ht="54" hidden="1" customHeight="1">
      <c r="A76" s="91" t="s">
        <v>92</v>
      </c>
      <c r="B76" s="92" t="s">
        <v>62</v>
      </c>
      <c r="C76" s="54"/>
      <c r="D76" s="54">
        <v>93100</v>
      </c>
      <c r="E76" s="55"/>
      <c r="F76" s="67"/>
      <c r="G76" s="93"/>
      <c r="H76" s="94"/>
      <c r="J76" s="34">
        <f t="shared" si="1"/>
        <v>0</v>
      </c>
    </row>
    <row r="77" spans="1:10" ht="90" hidden="1">
      <c r="A77" s="95" t="s">
        <v>93</v>
      </c>
      <c r="B77" s="96" t="s">
        <v>63</v>
      </c>
      <c r="C77" s="59"/>
      <c r="D77" s="59">
        <v>93100</v>
      </c>
      <c r="E77" s="60"/>
      <c r="F77" s="63"/>
      <c r="G77" s="97"/>
      <c r="H77" s="94"/>
      <c r="J77" s="34">
        <f t="shared" si="1"/>
        <v>0</v>
      </c>
    </row>
    <row r="78" spans="1:10" ht="54" hidden="1" customHeight="1">
      <c r="A78" s="95" t="s">
        <v>94</v>
      </c>
      <c r="B78" s="96" t="s">
        <v>64</v>
      </c>
      <c r="C78" s="59"/>
      <c r="D78" s="59">
        <v>93100</v>
      </c>
      <c r="E78" s="60"/>
      <c r="F78" s="63"/>
      <c r="G78" s="97"/>
      <c r="H78" s="94"/>
      <c r="J78" s="34">
        <f t="shared" si="1"/>
        <v>0</v>
      </c>
    </row>
    <row r="79" spans="1:10" ht="30" hidden="1">
      <c r="A79" s="95" t="s">
        <v>95</v>
      </c>
      <c r="B79" s="96" t="s">
        <v>65</v>
      </c>
      <c r="C79" s="59"/>
      <c r="D79" s="59">
        <v>93100</v>
      </c>
      <c r="E79" s="60"/>
      <c r="F79" s="63"/>
      <c r="G79" s="97"/>
      <c r="H79" s="94"/>
      <c r="J79" s="34">
        <f t="shared" si="1"/>
        <v>0</v>
      </c>
    </row>
    <row r="80" spans="1:10" ht="30" hidden="1">
      <c r="A80" s="95" t="s">
        <v>96</v>
      </c>
      <c r="B80" s="96" t="s">
        <v>66</v>
      </c>
      <c r="C80" s="59"/>
      <c r="D80" s="59">
        <v>93100</v>
      </c>
      <c r="E80" s="60"/>
      <c r="F80" s="63"/>
      <c r="G80" s="97"/>
      <c r="H80" s="94"/>
      <c r="J80" s="34">
        <f t="shared" si="1"/>
        <v>0</v>
      </c>
    </row>
    <row r="81" spans="1:10" ht="15" hidden="1" customHeight="1">
      <c r="A81" s="95" t="s">
        <v>97</v>
      </c>
      <c r="B81" s="96" t="s">
        <v>67</v>
      </c>
      <c r="C81" s="59"/>
      <c r="D81" s="59">
        <v>-90305.26</v>
      </c>
      <c r="E81" s="60"/>
      <c r="F81" s="63"/>
      <c r="G81" s="97"/>
      <c r="H81" s="94"/>
      <c r="J81" s="34">
        <f t="shared" si="1"/>
        <v>0</v>
      </c>
    </row>
    <row r="82" spans="1:10" ht="37.5" hidden="1" customHeight="1">
      <c r="A82" s="95" t="s">
        <v>98</v>
      </c>
      <c r="B82" s="96" t="s">
        <v>68</v>
      </c>
      <c r="C82" s="59"/>
      <c r="D82" s="59">
        <v>-90305.26</v>
      </c>
      <c r="E82" s="60"/>
      <c r="F82" s="63"/>
      <c r="G82" s="97"/>
      <c r="H82" s="94"/>
      <c r="J82" s="34">
        <f t="shared" si="1"/>
        <v>0</v>
      </c>
    </row>
    <row r="83" spans="1:10" ht="29.25" hidden="1" customHeight="1" thickBot="1">
      <c r="A83" s="98" t="s">
        <v>99</v>
      </c>
      <c r="B83" s="99" t="s">
        <v>69</v>
      </c>
      <c r="C83" s="100"/>
      <c r="D83" s="100">
        <v>-90305.26</v>
      </c>
      <c r="E83" s="101"/>
      <c r="F83" s="102"/>
      <c r="G83" s="97"/>
      <c r="H83" s="94"/>
      <c r="J83" s="34">
        <f>E83-F83</f>
        <v>0</v>
      </c>
    </row>
    <row r="84" spans="1:10">
      <c r="A84" s="103"/>
      <c r="B84" s="104"/>
      <c r="C84" s="105"/>
      <c r="D84" s="105"/>
      <c r="E84" s="106"/>
      <c r="F84" s="106"/>
      <c r="G84" s="107"/>
      <c r="H84" s="108"/>
    </row>
    <row r="85" spans="1:10">
      <c r="A85" s="109" t="s">
        <v>141</v>
      </c>
      <c r="B85" s="110"/>
      <c r="C85" s="110"/>
      <c r="D85" s="110"/>
      <c r="E85" s="110"/>
      <c r="F85" s="110"/>
      <c r="G85" s="111"/>
      <c r="H85" s="6"/>
    </row>
    <row r="86" spans="1:10">
      <c r="A86" s="109" t="s">
        <v>139</v>
      </c>
      <c r="B86" s="109"/>
      <c r="C86" s="112"/>
      <c r="D86" s="112"/>
      <c r="E86" s="112"/>
      <c r="F86" s="112"/>
      <c r="G86" s="127" t="s">
        <v>140</v>
      </c>
      <c r="H86" s="127"/>
    </row>
  </sheetData>
  <mergeCells count="13">
    <mergeCell ref="G86:H86"/>
    <mergeCell ref="F1:I1"/>
    <mergeCell ref="F2:I2"/>
    <mergeCell ref="C3:I3"/>
    <mergeCell ref="A6:H6"/>
    <mergeCell ref="E4:F4"/>
    <mergeCell ref="A12:A13"/>
    <mergeCell ref="B12:C12"/>
    <mergeCell ref="E12:E13"/>
    <mergeCell ref="F12:F13"/>
    <mergeCell ref="G12:G13"/>
    <mergeCell ref="I12:I13"/>
    <mergeCell ref="H12:H13"/>
  </mergeCells>
  <phoneticPr fontId="0" type="noConversion"/>
  <pageMargins left="1.01" right="0.22" top="0.59055118110236227" bottom="0.39370078740157483" header="0" footer="0"/>
  <pageSetup paperSize="9" scale="60" fitToWidth="3" fitToHeight="3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2239A02-5A25-41EF-8FDB-864F4AEABE9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 2022</vt:lpstr>
      <vt:lpstr>'Доходы 2022'!Заголовки_для_печати</vt:lpstr>
      <vt:lpstr>'Доходы 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CHORKOVA-PC\User</dc:creator>
  <cp:lastModifiedBy>User</cp:lastModifiedBy>
  <cp:lastPrinted>2023-05-01T04:58:30Z</cp:lastPrinted>
  <dcterms:created xsi:type="dcterms:W3CDTF">2021-10-18T01:24:17Z</dcterms:created>
  <dcterms:modified xsi:type="dcterms:W3CDTF">2023-05-01T04:58:49Z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182_3403101 Бадарминское сельское поселение_0503317M_сентябрь 2021 года.xlsx</vt:lpwstr>
  </property>
  <property fmtid="{D5CDD505-2E9C-101B-9397-08002B2CF9AE}" pid="3" name="Название отчета">
    <vt:lpwstr>182_3403101 Бадарминское сельское поселение_0503317M_сентябрь 2021 года.xlsx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smartbase1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34031_chirkova</vt:lpwstr>
  </property>
  <property fmtid="{D5CDD505-2E9C-101B-9397-08002B2CF9AE}" pid="10" name="Шаблон">
    <vt:lpwstr>0503317G_20210101.xlt</vt:lpwstr>
  </property>
  <property fmtid="{D5CDD505-2E9C-101B-9397-08002B2CF9AE}" pid="11" name="Локальная база">
    <vt:lpwstr>не используется</vt:lpwstr>
  </property>
</Properties>
</file>