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10" sheetId="1" r:id="rId1"/>
  </sheets>
  <definedNames>
    <definedName name="_xlnm.Print_Titles" localSheetId="0">'10'!$9:$9</definedName>
    <definedName name="_xlnm.Print_Area" localSheetId="0">'10'!$A$1:$J$135</definedName>
  </definedNames>
  <calcPr fullCalcOnLoad="1"/>
</workbook>
</file>

<file path=xl/sharedStrings.xml><?xml version="1.0" encoding="utf-8"?>
<sst xmlns="http://schemas.openxmlformats.org/spreadsheetml/2006/main" count="617" uniqueCount="163">
  <si>
    <t>тыс.руб.</t>
  </si>
  <si>
    <t>Наименование показателя</t>
  </si>
  <si>
    <t>К  О  Д  Ы                                               классификации расходов бюджетов</t>
  </si>
  <si>
    <t>901</t>
  </si>
  <si>
    <t>01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</si>
  <si>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</si>
  <si>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</si>
  <si>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</si>
  <si>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</si>
  <si>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200</t>
  </si>
  <si>
    <t>Иные бюджетные ассигнования</t>
  </si>
  <si>
    <t>800</t>
  </si>
  <si>
    <t>Межбюджетные трансферты</t>
  </si>
  <si>
    <t>500</t>
  </si>
  <si>
    <t>11</t>
  </si>
  <si>
    <t>13</t>
  </si>
  <si>
    <t>НАЦИОНАЛЬНАЯ ОБОРОНА</t>
  </si>
  <si>
    <t>03</t>
  </si>
  <si>
    <t>09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</si>
  <si>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</si>
  <si>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</si>
  <si>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</si>
  <si>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</si>
  <si>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08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</si>
  <si>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</si>
  <si>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</si>
  <si>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</si>
  <si>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</si>
  <si>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</si>
  <si>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 xml:space="preserve">Всего расходов </t>
  </si>
  <si>
    <t>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</si>
  <si>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</si>
  <si>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</si>
  <si>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Благоустройство</t>
  </si>
  <si>
    <t>НАЦИОНАЛЬНАЯ БЕЗОПАСНОСТЬ И ПРАВООХРАНИТЕЛЬНАЯ ДЕЯТЕЛЬНОСТЬ</t>
  </si>
  <si>
    <t>Обеспечение пожарной безопасности</t>
  </si>
  <si>
    <t>Осуществление отдельных областных государственных полномочий в сфере водоснабжения и водоотведения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</si>
  <si>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</si>
  <si>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КВСР</t>
  </si>
  <si>
    <t>Рз</t>
  </si>
  <si>
    <t>ПР</t>
  </si>
  <si>
    <t>КЦСР</t>
  </si>
  <si>
    <t>КВР</t>
  </si>
  <si>
    <t>Осуществление отдельных полномочий по учету средств резервного фонда</t>
  </si>
  <si>
    <t>0100Б00000</t>
  </si>
  <si>
    <t>Обеспечение проведения выборов и референдумов</t>
  </si>
  <si>
    <t>07</t>
  </si>
  <si>
    <t>Резервные фонды местных администраций</t>
  </si>
  <si>
    <t>Приложение № 3</t>
  </si>
  <si>
    <t>Утверждено</t>
  </si>
  <si>
    <t>Исполнено</t>
  </si>
  <si>
    <t>% исполнения</t>
  </si>
  <si>
    <t>Отклонение +,-</t>
  </si>
  <si>
    <t>9910020801</t>
  </si>
  <si>
    <t>9940073150</t>
  </si>
  <si>
    <t>9940051180</t>
  </si>
  <si>
    <t>ОБЩЕГОСУДАРСТВЕННЫЕ ВОПРОСЫ</t>
  </si>
  <si>
    <t>Мобилизационная и вневойсковая подготовка</t>
  </si>
  <si>
    <t>Дорожное хозяйство (дорожные фонды)</t>
  </si>
  <si>
    <t>1000Б00000</t>
  </si>
  <si>
    <t>1001Б11010</t>
  </si>
  <si>
    <t>9940073110</t>
  </si>
  <si>
    <t>1001Б11020</t>
  </si>
  <si>
    <t>1001Б11030</t>
  </si>
  <si>
    <t>0500Б00000</t>
  </si>
  <si>
    <t>0501Б25010</t>
  </si>
  <si>
    <t>0501Б25020</t>
  </si>
  <si>
    <t>0501Б25030</t>
  </si>
  <si>
    <t>0501Б25040</t>
  </si>
  <si>
    <t>Реализация мероприятий перечня проектов народных инициатив</t>
  </si>
  <si>
    <t>Организация основной деятельности и содержание муниципальных учреждений</t>
  </si>
  <si>
    <t>9990820199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</si>
  <si>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</si>
  <si>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</si>
  <si>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Передача части полномочий по решению вопросов местного значения</t>
  </si>
  <si>
    <t>9910029630</t>
  </si>
  <si>
    <t>Мероприятие "Опашка и расширение минерализованных полос"</t>
  </si>
  <si>
    <t>0101Б21010</t>
  </si>
  <si>
    <t>0101Б21020</t>
  </si>
  <si>
    <t>0101Б21040</t>
  </si>
  <si>
    <t>99908S2370</t>
  </si>
  <si>
    <t>Закупка товаров, работ и услуг для обеспечения государственных (муниципальных) нужд</t>
  </si>
  <si>
    <t>ФИЗИЧЕСКАЯ КУЛЬТУРА И СПОРТ</t>
  </si>
  <si>
    <t>0901Б29010</t>
  </si>
  <si>
    <t>Другие вопросы в области физической культуры и спорта</t>
  </si>
  <si>
    <t>Муниципальная программа " Развитие физической культуры и спорта Бадарминского муниципального образования на 2021-2023 годы"</t>
  </si>
  <si>
    <t>Мероприятие "Массовые физкультурно-спортивные мероприятия"</t>
  </si>
  <si>
    <t>0900Б00000</t>
  </si>
  <si>
    <t>0901Б00000</t>
  </si>
  <si>
    <t>995П024150</t>
  </si>
  <si>
    <t>Управление государственным долгом</t>
  </si>
  <si>
    <t>Обслуживание государственного (муниципального) внутреннего долга</t>
  </si>
  <si>
    <t>Обслуживание государственного внутреннего и муниципального долга</t>
  </si>
  <si>
    <t>700</t>
  </si>
  <si>
    <t>Другие общегосударственные вопросы</t>
  </si>
  <si>
    <t>АДМИНИСТРАЦИЯ БАДАРМИНСКОГО МУНИЦИПАЛЬНОГО ОБРАЗОВАНИЯ</t>
  </si>
  <si>
    <t>Финансовое обеспечение выполнения функций органов местного самоуправления</t>
  </si>
  <si>
    <t>991П000000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</si>
  <si>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</si>
  <si>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полномочий по внешнему муниципальному финансовому контролю в поселении</t>
  </si>
  <si>
    <t>9910020130</t>
  </si>
  <si>
    <t>9910029880</t>
  </si>
  <si>
    <t>Обеспечение проведения выборов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</si>
  <si>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</si>
  <si>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</si>
  <si>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Организация и проведение выборов в представительные органы местного самоуправления</t>
  </si>
  <si>
    <t>Резервные фонды</t>
  </si>
  <si>
    <t>992П000000</t>
  </si>
  <si>
    <t>9920035320</t>
  </si>
  <si>
    <t>Обеспечение открытости и доступности к проектам и принятым нормативным правовым актам</t>
  </si>
  <si>
    <t>Обеспечение реализации отдельных государственных полномочий</t>
  </si>
  <si>
    <t>994П000000</t>
  </si>
  <si>
    <t>Владение пользование и распоряжение муниципальным имуществом</t>
  </si>
  <si>
    <t>995П000000</t>
  </si>
  <si>
    <t>Реализация мероприятий, направленных на обеспечение качества и эффективности управления и распоряжения собственностью муниципального образования</t>
  </si>
  <si>
    <t>"Защита населения и территории от чрезвычайных ситуаций природного и техногенного характера, пожарная безопасность"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</si>
  <si>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</si>
  <si>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</si>
  <si>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Мероприятие "Приобретение (изготовление) методических материалов"</t>
  </si>
  <si>
    <t>Установка двух источников наружного противопожарного водоема (емкостей) в п.Бадарма</t>
  </si>
  <si>
    <t>Реализация мероприятий, связанных с приобретением и установкой знаков пожарной безопасности</t>
  </si>
  <si>
    <t>0101Б21050</t>
  </si>
  <si>
    <t>Реализация мероприятий направленных на решение вопросов местного значения муниципального образования</t>
  </si>
  <si>
    <t>999П000000</t>
  </si>
  <si>
    <t>9990300000</t>
  </si>
  <si>
    <t>Обеспечение первичных мер пожарной безопасности в границах населенных пунктов сельского поселения</t>
  </si>
  <si>
    <t>9990327410</t>
  </si>
  <si>
    <t>Муниципальная программа комплекного развития транспортной инфраструктуры Бадарминского муниципального образования на 2018-2026 годы"</t>
  </si>
  <si>
    <t>Мероприятие" Обустройство автомобильных дорог"</t>
  </si>
  <si>
    <t>Мероприятие" Освещение автомобильных дорог"</t>
  </si>
  <si>
    <t>Мероприятие "Текущий ремонт мостового перехода через реку Бадарма"</t>
  </si>
  <si>
    <t>1001Б11040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</si>
  <si>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</si>
  <si>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</si>
  <si>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Мероприятие "Содержание мест захоронения"</t>
  </si>
  <si>
    <t>Мероприятие "проведение конкурсов "лучшая усадьба" и "зимняя сказка"</t>
  </si>
  <si>
    <t>Мероприятие "Организация сбора, вывоза бытовых отходов, ликвидация несанкционированных свалок "</t>
  </si>
  <si>
    <t>Мероприятие "Благоустройство поселков"</t>
  </si>
  <si>
    <t>Создание условий на организацию досуга и обеспечения жителей поселения услугами организаций культуры</t>
  </si>
  <si>
    <t>9990800000</t>
  </si>
  <si>
    <t>Выплаты гражданам, замещавших должности муниципальной службы в органах местного самоуправления</t>
  </si>
  <si>
    <t>993П000000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</si>
  <si>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</si>
  <si>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9930015340</t>
  </si>
  <si>
    <t>998П000000</t>
  </si>
  <si>
    <t>9980029880</t>
  </si>
  <si>
    <t>Обслуживание государственного (муниципального) долга</t>
  </si>
  <si>
    <t xml:space="preserve">Культура </t>
  </si>
  <si>
    <t>ОБСЛУЖИВАНИЕ ГОСУДАРСТВЕННОГО (МУНИЦИПАЛЬНОГО) ДОЛГА</t>
  </si>
  <si>
    <t>А.Н. Рысенков</t>
  </si>
  <si>
    <t>Мероприятие" Содержание автомобильных дорог"</t>
  </si>
  <si>
    <t>Мероприятие "Создание условий для укрепления материально-технической базы ДПК"</t>
  </si>
  <si>
    <t>0101Б21060</t>
  </si>
  <si>
    <t>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</si>
  <si>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</si>
  <si>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месного самоуправления</t>
  </si>
  <si>
    <t>9910000000</t>
  </si>
  <si>
    <t xml:space="preserve">  Отчет об исполнении бюджета Бадарминского муниципального образования по разделам,                                                                      подразделам, целевым статьям и видам расходов   классификации расходов бюджетов Российской федерации в ведомственной структуре расходов за  2022 год                            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</si>
  <si>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</si>
  <si>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 решению Думы Бадарминского</t>
  </si>
  <si>
    <t xml:space="preserve">муниципального образования </t>
  </si>
  <si>
    <t xml:space="preserve"> пятого созыва от 00.04.2023 № 7/1  </t>
  </si>
  <si>
    <t xml:space="preserve">Председатель Думы, глава Бадарминского муниципального  образования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</si>
</sst>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?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Arial CYR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0" borderId="0">
      <alignment/>
      <protection/>
    </xf>
    <xf numFmtId="0" fontId="31" fillId="0" borderId="1">
      <alignment horizontal="left" wrapText="1" indent="2"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2" applyNumberFormat="0" applyAlignment="0" applyProtection="0"/>
    <xf numFmtId="0" fontId="4" fillId="13" borderId="3" applyNumberFormat="0" applyAlignment="0" applyProtection="0"/>
    <xf numFmtId="0" fontId="5" fillId="13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4" borderId="8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14" fillId="0" borderId="0" xfId="73" applyFont="1">
      <alignment/>
      <protection/>
    </xf>
    <xf numFmtId="0" fontId="21" fillId="0" borderId="0" xfId="0" applyFont="1" applyFill="1" applyAlignment="1">
      <alignment horizontal="centerContinuous"/>
    </xf>
    <xf numFmtId="49" fontId="21" fillId="0" borderId="0" xfId="0" applyNumberFormat="1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0" fontId="14" fillId="0" borderId="0" xfId="73" applyFont="1" applyBorder="1">
      <alignment/>
      <protection/>
    </xf>
    <xf numFmtId="0" fontId="24" fillId="0" borderId="0" xfId="73" applyFont="1" applyAlignment="1">
      <alignment horizontal="center" vertical="center"/>
      <protection/>
    </xf>
    <xf numFmtId="172" fontId="14" fillId="0" borderId="0" xfId="73" applyNumberFormat="1" applyFont="1">
      <alignment/>
      <protection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2" fillId="7" borderId="11" xfId="0" applyNumberFormat="1" applyFont="1" applyFill="1" applyBorder="1" applyAlignment="1">
      <alignment horizontal="left" vertical="center" wrapText="1"/>
    </xf>
    <xf numFmtId="49" fontId="21" fillId="7" borderId="11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>
      <alignment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8" fillId="0" borderId="11" xfId="73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172" fontId="24" fillId="0" borderId="0" xfId="73" applyNumberFormat="1" applyFont="1" applyAlignment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7" borderId="11" xfId="0" applyFont="1" applyFill="1" applyBorder="1" applyAlignment="1">
      <alignment vertical="center" wrapText="1"/>
    </xf>
    <xf numFmtId="0" fontId="21" fillId="7" borderId="11" xfId="0" applyFont="1" applyFill="1" applyBorder="1" applyAlignment="1">
      <alignment vertical="center" wrapText="1"/>
    </xf>
    <xf numFmtId="49" fontId="22" fillId="7" borderId="11" xfId="0" applyNumberFormat="1" applyFont="1" applyFill="1" applyBorder="1" applyAlignment="1" applyProtection="1">
      <alignment horizontal="left" vertical="center" wrapText="1"/>
      <protection/>
    </xf>
    <xf numFmtId="186" fontId="21" fillId="7" borderId="11" xfId="0" applyNumberFormat="1" applyFont="1" applyFill="1" applyBorder="1" applyAlignment="1" applyProtection="1">
      <alignment horizontal="left" vertical="center" wrapText="1"/>
      <protection/>
    </xf>
    <xf numFmtId="49" fontId="22" fillId="7" borderId="12" xfId="0" applyNumberFormat="1" applyFont="1" applyFill="1" applyBorder="1" applyAlignment="1">
      <alignment horizontal="left" vertical="center" wrapText="1"/>
    </xf>
    <xf numFmtId="49" fontId="21" fillId="7" borderId="12" xfId="0" applyNumberFormat="1" applyFont="1" applyFill="1" applyBorder="1" applyAlignment="1">
      <alignment horizontal="left" vertical="center" wrapText="1"/>
    </xf>
    <xf numFmtId="0" fontId="21" fillId="7" borderId="1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21" fillId="7" borderId="0" xfId="0" applyFont="1" applyFill="1" applyBorder="1" applyAlignment="1">
      <alignment wrapText="1"/>
    </xf>
    <xf numFmtId="185" fontId="0" fillId="0" borderId="0" xfId="0" applyNumberFormat="1" applyAlignment="1">
      <alignment/>
    </xf>
    <xf numFmtId="185" fontId="29" fillId="0" borderId="11" xfId="0" applyNumberFormat="1" applyFont="1" applyFill="1" applyBorder="1" applyAlignment="1" applyProtection="1">
      <alignment horizontal="center" vertical="center" wrapText="1"/>
      <protection/>
    </xf>
    <xf numFmtId="185" fontId="29" fillId="0" borderId="11" xfId="0" applyNumberFormat="1" applyFont="1" applyBorder="1" applyAlignment="1">
      <alignment horizontal="center" vertical="center" wrapText="1"/>
    </xf>
    <xf numFmtId="185" fontId="30" fillId="0" borderId="11" xfId="0" applyNumberFormat="1" applyFont="1" applyFill="1" applyBorder="1" applyAlignment="1" applyProtection="1">
      <alignment horizontal="center" vertical="center" wrapText="1"/>
      <protection/>
    </xf>
    <xf numFmtId="185" fontId="30" fillId="0" borderId="11" xfId="0" applyNumberFormat="1" applyFont="1" applyBorder="1" applyAlignment="1">
      <alignment horizontal="center" vertical="center" wrapText="1"/>
    </xf>
    <xf numFmtId="185" fontId="30" fillId="7" borderId="11" xfId="0" applyNumberFormat="1" applyFont="1" applyFill="1" applyBorder="1" applyAlignment="1">
      <alignment horizontal="center" vertical="center" wrapText="1"/>
    </xf>
    <xf numFmtId="185" fontId="30" fillId="7" borderId="11" xfId="0" applyNumberFormat="1" applyFont="1" applyFill="1" applyBorder="1" applyAlignment="1" applyProtection="1">
      <alignment horizontal="center" vertical="center" wrapText="1"/>
      <protection/>
    </xf>
    <xf numFmtId="185" fontId="29" fillId="7" borderId="11" xfId="0" applyNumberFormat="1" applyFont="1" applyFill="1" applyBorder="1" applyAlignment="1" applyProtection="1">
      <alignment horizontal="center" vertical="center" wrapText="1"/>
      <protection/>
    </xf>
    <xf numFmtId="185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/>
    </xf>
    <xf numFmtId="0" fontId="29" fillId="7" borderId="11" xfId="0" applyFont="1" applyFill="1" applyBorder="1" applyAlignment="1">
      <alignment horizontal="center" vertical="center" wrapText="1"/>
    </xf>
    <xf numFmtId="49" fontId="30" fillId="7" borderId="11" xfId="0" applyNumberFormat="1" applyFont="1" applyFill="1" applyBorder="1" applyAlignment="1" applyProtection="1">
      <alignment horizontal="center" vertical="center" wrapText="1"/>
      <protection/>
    </xf>
    <xf numFmtId="0" fontId="30" fillId="7" borderId="11" xfId="0" applyFont="1" applyFill="1" applyBorder="1" applyAlignment="1">
      <alignment horizontal="center" vertical="center" wrapText="1"/>
    </xf>
    <xf numFmtId="49" fontId="29" fillId="7" borderId="13" xfId="0" applyNumberFormat="1" applyFont="1" applyFill="1" applyBorder="1" applyAlignment="1">
      <alignment horizontal="center" vertical="center" wrapText="1"/>
    </xf>
    <xf numFmtId="49" fontId="30" fillId="7" borderId="13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/>
    </xf>
    <xf numFmtId="49" fontId="29" fillId="0" borderId="11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 wrapText="1"/>
    </xf>
    <xf numFmtId="0" fontId="26" fillId="7" borderId="0" xfId="0" applyFont="1" applyFill="1" applyAlignment="1">
      <alignment/>
    </xf>
    <xf numFmtId="0" fontId="30" fillId="0" borderId="0" xfId="73" applyFont="1" applyAlignment="1">
      <alignment horizontal="center"/>
      <protection/>
    </xf>
    <xf numFmtId="0" fontId="32" fillId="0" borderId="0" xfId="73" applyFont="1" applyAlignment="1">
      <alignment horizontal="center"/>
      <protection/>
    </xf>
    <xf numFmtId="0" fontId="26" fillId="0" borderId="0" xfId="0" applyFont="1" applyFill="1" applyAlignment="1">
      <alignment/>
    </xf>
    <xf numFmtId="0" fontId="25" fillId="0" borderId="14" xfId="73" applyFont="1" applyBorder="1" applyAlignment="1">
      <alignment horizontal="center" vertical="center"/>
      <protection/>
    </xf>
    <xf numFmtId="0" fontId="25" fillId="0" borderId="15" xfId="73" applyFont="1" applyBorder="1" applyAlignment="1">
      <alignment horizontal="center" vertical="center"/>
      <protection/>
    </xf>
    <xf numFmtId="49" fontId="25" fillId="0" borderId="14" xfId="73" applyNumberFormat="1" applyFont="1" applyBorder="1" applyAlignment="1">
      <alignment horizontal="center" vertical="center" wrapText="1"/>
      <protection/>
    </xf>
    <xf numFmtId="49" fontId="25" fillId="0" borderId="15" xfId="73" applyNumberFormat="1" applyFont="1" applyBorder="1" applyAlignment="1">
      <alignment horizontal="center" vertical="center" wrapText="1"/>
      <protection/>
    </xf>
    <xf numFmtId="0" fontId="26" fillId="0" borderId="0" xfId="73" applyFont="1" applyAlignment="1">
      <alignment horizontal="right"/>
      <protection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wrapText="1"/>
    </xf>
  </cellXfs>
  <cellStyles count="7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xl3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_прил 8,9,10,11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Тысячи [0]_Лист1" xfId="81"/>
    <cellStyle name="Тысячи_Лист1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showGridLines="0" tabSelected="1" view="pageBreakPreview" zoomScale="93" zoomScaleSheetLayoutView="93" workbookViewId="0" topLeftCell="A1">
      <selection activeCell="E10" sqref="E10"/>
    </sheetView>
  </sheetViews>
  <sheetFormatPr defaultColWidth="9.140625" defaultRowHeight="12.75" outlineLevelRow="7"/>
  <cols>
    <col min="1" max="1" width="60.28125" style="1" customWidth="1"/>
    <col min="2" max="2" width="4.8515625" style="1" customWidth="1"/>
    <col min="3" max="3" width="4.00390625" style="2" customWidth="1"/>
    <col min="4" max="4" width="5.00390625" style="2" customWidth="1"/>
    <col min="5" max="5" width="15.140625" style="1" customWidth="1"/>
    <col min="6" max="6" width="4.57421875" style="1" customWidth="1"/>
    <col min="7" max="7" width="12.00390625" style="1" customWidth="1"/>
    <col min="8" max="8" width="11.421875" style="3" customWidth="1"/>
    <col min="9" max="9" width="9.8515625" style="3" customWidth="1"/>
    <col min="10" max="16384" width="9.140625" style="3" customWidth="1"/>
  </cols>
  <sheetData>
    <row r="1" spans="1:10" ht="15.75">
      <c r="A1" s="16"/>
      <c r="B1" s="20"/>
      <c r="C1" s="69"/>
      <c r="D1" s="69"/>
      <c r="E1" s="69"/>
      <c r="F1" s="69"/>
      <c r="G1" s="69"/>
      <c r="H1" s="74" t="s">
        <v>48</v>
      </c>
      <c r="I1" s="74"/>
      <c r="J1" s="74"/>
    </row>
    <row r="2" spans="1:10" ht="15.75">
      <c r="A2" s="16"/>
      <c r="B2" s="20"/>
      <c r="C2" s="20"/>
      <c r="D2" s="20"/>
      <c r="E2" s="20"/>
      <c r="F2" s="20"/>
      <c r="G2" s="74" t="s">
        <v>159</v>
      </c>
      <c r="H2" s="75"/>
      <c r="I2" s="75"/>
      <c r="J2" s="75"/>
    </row>
    <row r="3" spans="1:10" ht="15.75">
      <c r="A3" s="17"/>
      <c r="B3" s="27"/>
      <c r="C3" s="27"/>
      <c r="D3" s="27"/>
      <c r="E3" s="27"/>
      <c r="F3" s="74" t="s">
        <v>160</v>
      </c>
      <c r="G3" s="75"/>
      <c r="H3" s="75"/>
      <c r="I3" s="75"/>
      <c r="J3" s="75"/>
    </row>
    <row r="4" spans="1:10" ht="17.25" customHeight="1">
      <c r="A4" s="16"/>
      <c r="B4" s="66"/>
      <c r="C4" s="66"/>
      <c r="D4" s="66"/>
      <c r="E4" s="66"/>
      <c r="F4" s="66"/>
      <c r="G4" s="74" t="s">
        <v>161</v>
      </c>
      <c r="H4" s="74"/>
      <c r="I4" s="74"/>
      <c r="J4" s="74"/>
    </row>
    <row r="5" spans="1:10" ht="62.25" customHeight="1">
      <c r="A5" s="76" t="s">
        <v>157</v>
      </c>
      <c r="B5" s="76"/>
      <c r="C5" s="76"/>
      <c r="D5" s="76"/>
      <c r="E5" s="76"/>
      <c r="F5" s="76"/>
      <c r="G5" s="76"/>
      <c r="H5" s="77"/>
      <c r="I5" s="77"/>
      <c r="J5" s="77"/>
    </row>
    <row r="6" spans="3:17" ht="13.5" customHeight="1">
      <c r="C6" s="4"/>
      <c r="D6" s="4"/>
      <c r="E6" s="5"/>
      <c r="F6" s="5"/>
      <c r="G6" s="6" t="s">
        <v>0</v>
      </c>
      <c r="J6" s="7"/>
      <c r="K6" s="7"/>
      <c r="L6" s="7"/>
      <c r="M6" s="7"/>
      <c r="N6" s="7"/>
      <c r="O6" s="7"/>
      <c r="P6" s="7"/>
      <c r="Q6" s="7"/>
    </row>
    <row r="7" spans="1:17" ht="24.75" customHeight="1">
      <c r="A7" s="80" t="s">
        <v>1</v>
      </c>
      <c r="B7" s="81" t="s">
        <v>2</v>
      </c>
      <c r="C7" s="82"/>
      <c r="D7" s="82"/>
      <c r="E7" s="82"/>
      <c r="F7" s="83"/>
      <c r="G7" s="78" t="s">
        <v>49</v>
      </c>
      <c r="H7" s="70" t="s">
        <v>50</v>
      </c>
      <c r="I7" s="72" t="s">
        <v>51</v>
      </c>
      <c r="J7" s="72" t="s">
        <v>52</v>
      </c>
      <c r="K7" s="7"/>
      <c r="L7" s="7"/>
      <c r="M7" s="7"/>
      <c r="N7" s="7"/>
      <c r="O7" s="7"/>
      <c r="P7" s="7"/>
      <c r="Q7" s="7"/>
    </row>
    <row r="8" spans="1:17" ht="24">
      <c r="A8" s="80"/>
      <c r="B8" s="24" t="s">
        <v>38</v>
      </c>
      <c r="C8" s="24" t="s">
        <v>39</v>
      </c>
      <c r="D8" s="25" t="s">
        <v>40</v>
      </c>
      <c r="E8" s="25" t="s">
        <v>41</v>
      </c>
      <c r="F8" s="25" t="s">
        <v>42</v>
      </c>
      <c r="G8" s="79"/>
      <c r="H8" s="71"/>
      <c r="I8" s="73"/>
      <c r="J8" s="73"/>
      <c r="K8" s="7"/>
      <c r="L8" s="7"/>
      <c r="M8" s="7"/>
      <c r="N8" s="7"/>
      <c r="O8" s="7"/>
      <c r="P8" s="7"/>
      <c r="Q8" s="7"/>
    </row>
    <row r="9" spans="1:10" s="8" customFormat="1" ht="1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6">
        <v>8</v>
      </c>
      <c r="I9" s="26">
        <v>9</v>
      </c>
      <c r="J9" s="26">
        <v>10</v>
      </c>
    </row>
    <row r="10" spans="1:10" ht="25.5">
      <c r="A10" s="21" t="s">
        <v>95</v>
      </c>
      <c r="B10" s="52" t="s">
        <v>3</v>
      </c>
      <c r="C10" s="52"/>
      <c r="D10" s="52"/>
      <c r="E10" s="52"/>
      <c r="F10" s="52"/>
      <c r="G10" s="44">
        <f>G11+G49+G55+G74+G90+G107+G116+G121+G127+G102</f>
        <v>18944.200000000004</v>
      </c>
      <c r="H10" s="44">
        <f>H11+H49+H55+H74+H90+H107+H116+H121+H127+H102</f>
        <v>16460.100000000002</v>
      </c>
      <c r="I10" s="44">
        <f>I11+I49+I55+I74+I90+I107+I116+I121+I127+I102</f>
        <v>722.5101110230318</v>
      </c>
      <c r="J10" s="44">
        <f>J11+J49+J55+J74+J90+J107+J116+J121+J127+J102</f>
        <v>-2484.1</v>
      </c>
    </row>
    <row r="11" spans="1:10" ht="14.25" customHeight="1">
      <c r="A11" s="21" t="s">
        <v>56</v>
      </c>
      <c r="B11" s="52"/>
      <c r="C11" s="52" t="s">
        <v>4</v>
      </c>
      <c r="D11" s="52"/>
      <c r="E11" s="52"/>
      <c r="F11" s="52"/>
      <c r="G11" s="44">
        <f>G12+G16+G22+G35+G39+G28</f>
        <v>8288.5</v>
      </c>
      <c r="H11" s="44">
        <f>H12+H16+H22+H35+H39+H28</f>
        <v>7775.8</v>
      </c>
      <c r="I11" s="45">
        <f aca="true" t="shared" si="0" ref="I11:I75">H11/G11*100</f>
        <v>93.81432104723412</v>
      </c>
      <c r="J11" s="44">
        <f aca="true" t="shared" si="1" ref="J11:J76">H11-G11</f>
        <v>-512.6999999999998</v>
      </c>
    </row>
    <row r="12" spans="1:10" ht="25.5" outlineLevel="1">
      <c r="A12" s="30" t="s">
        <v>73</v>
      </c>
      <c r="B12" s="52" t="s">
        <v>3</v>
      </c>
      <c r="C12" s="52" t="s">
        <v>4</v>
      </c>
      <c r="D12" s="52" t="s">
        <v>5</v>
      </c>
      <c r="E12" s="52"/>
      <c r="F12" s="52"/>
      <c r="G12" s="44">
        <f aca="true" t="shared" si="2" ref="G12:H14">G13</f>
        <v>1504</v>
      </c>
      <c r="H12" s="44">
        <f t="shared" si="2"/>
        <v>1495.9</v>
      </c>
      <c r="I12" s="45">
        <f t="shared" si="0"/>
        <v>99.46143617021276</v>
      </c>
      <c r="J12" s="44">
        <f t="shared" si="1"/>
        <v>-8.099999999999909</v>
      </c>
    </row>
    <row r="13" spans="1:10" ht="25.5" outlineLevel="3">
      <c r="A13" s="28" t="s">
        <v>96</v>
      </c>
      <c r="B13" s="53" t="s">
        <v>3</v>
      </c>
      <c r="C13" s="53" t="s">
        <v>4</v>
      </c>
      <c r="D13" s="53" t="s">
        <v>5</v>
      </c>
      <c r="E13" s="53" t="s">
        <v>97</v>
      </c>
      <c r="F13" s="53"/>
      <c r="G13" s="46">
        <f t="shared" si="2"/>
        <v>1504</v>
      </c>
      <c r="H13" s="46">
        <f t="shared" si="2"/>
        <v>1495.9</v>
      </c>
      <c r="I13" s="47">
        <f t="shared" si="0"/>
        <v>99.46143617021276</v>
      </c>
      <c r="J13" s="46">
        <f t="shared" si="1"/>
        <v>-8.099999999999909</v>
      </c>
    </row>
    <row r="14" spans="1:10" ht="25.5" outlineLevel="4">
      <c r="A14" s="28" t="s">
        <v>96</v>
      </c>
      <c r="B14" s="53" t="s">
        <v>3</v>
      </c>
      <c r="C14" s="53" t="s">
        <v>4</v>
      </c>
      <c r="D14" s="53" t="s">
        <v>5</v>
      </c>
      <c r="E14" s="53" t="s">
        <v>53</v>
      </c>
      <c r="F14" s="53"/>
      <c r="G14" s="46">
        <f t="shared" si="2"/>
        <v>1504</v>
      </c>
      <c r="H14" s="46">
        <f t="shared" si="2"/>
        <v>1495.9</v>
      </c>
      <c r="I14" s="47">
        <f t="shared" si="0"/>
        <v>99.46143617021276</v>
      </c>
      <c r="J14" s="46">
        <f t="shared" si="1"/>
        <v>-8.099999999999909</v>
      </c>
    </row>
    <row r="15" spans="1:10" ht="51" outlineLevel="7">
      <c r="A15" s="28" t="s">
        <v>6</v>
      </c>
      <c r="B15" s="53" t="s">
        <v>3</v>
      </c>
      <c r="C15" s="53" t="s">
        <v>4</v>
      </c>
      <c r="D15" s="53" t="s">
        <v>5</v>
      </c>
      <c r="E15" s="53" t="s">
        <v>53</v>
      </c>
      <c r="F15" s="53" t="s">
        <v>7</v>
      </c>
      <c r="G15" s="46">
        <v>1504</v>
      </c>
      <c r="H15" s="46">
        <v>1495.9</v>
      </c>
      <c r="I15" s="47">
        <f t="shared" si="0"/>
        <v>99.46143617021276</v>
      </c>
      <c r="J15" s="46">
        <f t="shared" si="1"/>
        <v>-8.099999999999909</v>
      </c>
    </row>
    <row r="16" spans="1:10" ht="38.25" outlineLevel="1">
      <c r="A16" s="30" t="s">
        <v>98</v>
      </c>
      <c r="B16" s="52" t="s">
        <v>3</v>
      </c>
      <c r="C16" s="52" t="s">
        <v>4</v>
      </c>
      <c r="D16" s="52" t="s">
        <v>8</v>
      </c>
      <c r="E16" s="52"/>
      <c r="F16" s="52"/>
      <c r="G16" s="44">
        <f>G17</f>
        <v>4030.2</v>
      </c>
      <c r="H16" s="44">
        <f>H17</f>
        <v>3557.7</v>
      </c>
      <c r="I16" s="45">
        <f t="shared" si="0"/>
        <v>88.27601607860652</v>
      </c>
      <c r="J16" s="44">
        <f t="shared" si="1"/>
        <v>-472.5</v>
      </c>
    </row>
    <row r="17" spans="1:10" ht="25.5" outlineLevel="3">
      <c r="A17" s="28" t="s">
        <v>96</v>
      </c>
      <c r="B17" s="53" t="s">
        <v>3</v>
      </c>
      <c r="C17" s="53" t="s">
        <v>4</v>
      </c>
      <c r="D17" s="53" t="s">
        <v>8</v>
      </c>
      <c r="E17" s="53" t="s">
        <v>97</v>
      </c>
      <c r="F17" s="53"/>
      <c r="G17" s="46">
        <f>G18</f>
        <v>4030.2</v>
      </c>
      <c r="H17" s="46">
        <f>H18</f>
        <v>3557.7</v>
      </c>
      <c r="I17" s="47">
        <f t="shared" si="0"/>
        <v>88.27601607860652</v>
      </c>
      <c r="J17" s="46">
        <f t="shared" si="1"/>
        <v>-472.5</v>
      </c>
    </row>
    <row r="18" spans="1:10" ht="25.5" outlineLevel="4">
      <c r="A18" s="28" t="s">
        <v>96</v>
      </c>
      <c r="B18" s="53" t="s">
        <v>3</v>
      </c>
      <c r="C18" s="53" t="s">
        <v>4</v>
      </c>
      <c r="D18" s="53" t="s">
        <v>8</v>
      </c>
      <c r="E18" s="53" t="s">
        <v>53</v>
      </c>
      <c r="F18" s="53"/>
      <c r="G18" s="46">
        <f>G19+G20+G21</f>
        <v>4030.2</v>
      </c>
      <c r="H18" s="46">
        <f>H19+H20+H21</f>
        <v>3557.7</v>
      </c>
      <c r="I18" s="47">
        <f t="shared" si="0"/>
        <v>88.27601607860652</v>
      </c>
      <c r="J18" s="46">
        <f t="shared" si="1"/>
        <v>-472.5</v>
      </c>
    </row>
    <row r="19" spans="1:10" ht="51" outlineLevel="7">
      <c r="A19" s="28" t="s">
        <v>6</v>
      </c>
      <c r="B19" s="53" t="s">
        <v>3</v>
      </c>
      <c r="C19" s="53" t="s">
        <v>4</v>
      </c>
      <c r="D19" s="53" t="s">
        <v>8</v>
      </c>
      <c r="E19" s="53" t="s">
        <v>53</v>
      </c>
      <c r="F19" s="53" t="s">
        <v>7</v>
      </c>
      <c r="G19" s="46">
        <v>3173.8</v>
      </c>
      <c r="H19" s="46">
        <v>2900.1</v>
      </c>
      <c r="I19" s="47">
        <f t="shared" si="0"/>
        <v>91.37626819585354</v>
      </c>
      <c r="J19" s="46">
        <f t="shared" si="1"/>
        <v>-273.7000000000003</v>
      </c>
    </row>
    <row r="20" spans="1:10" ht="25.5" outlineLevel="7">
      <c r="A20" s="28" t="s">
        <v>81</v>
      </c>
      <c r="B20" s="53" t="s">
        <v>3</v>
      </c>
      <c r="C20" s="53" t="s">
        <v>4</v>
      </c>
      <c r="D20" s="53" t="s">
        <v>8</v>
      </c>
      <c r="E20" s="53" t="s">
        <v>53</v>
      </c>
      <c r="F20" s="53" t="s">
        <v>9</v>
      </c>
      <c r="G20" s="46">
        <v>832.2</v>
      </c>
      <c r="H20" s="46">
        <v>635</v>
      </c>
      <c r="I20" s="47">
        <f t="shared" si="0"/>
        <v>76.30377313145878</v>
      </c>
      <c r="J20" s="46">
        <f t="shared" si="1"/>
        <v>-197.20000000000005</v>
      </c>
    </row>
    <row r="21" spans="1:10" ht="15" outlineLevel="7">
      <c r="A21" s="28" t="s">
        <v>10</v>
      </c>
      <c r="B21" s="53" t="s">
        <v>3</v>
      </c>
      <c r="C21" s="53" t="s">
        <v>4</v>
      </c>
      <c r="D21" s="53" t="s">
        <v>8</v>
      </c>
      <c r="E21" s="53" t="s">
        <v>53</v>
      </c>
      <c r="F21" s="53" t="s">
        <v>11</v>
      </c>
      <c r="G21" s="46">
        <v>24.2</v>
      </c>
      <c r="H21" s="46">
        <v>22.6</v>
      </c>
      <c r="I21" s="47">
        <f t="shared" si="0"/>
        <v>93.38842975206613</v>
      </c>
      <c r="J21" s="46">
        <f t="shared" si="1"/>
        <v>-1.5999999999999979</v>
      </c>
    </row>
    <row r="22" spans="1:10" ht="25.5" outlineLevel="1">
      <c r="A22" s="30" t="s">
        <v>31</v>
      </c>
      <c r="B22" s="52" t="s">
        <v>3</v>
      </c>
      <c r="C22" s="52" t="s">
        <v>4</v>
      </c>
      <c r="D22" s="52" t="s">
        <v>32</v>
      </c>
      <c r="E22" s="52"/>
      <c r="F22" s="52"/>
      <c r="G22" s="44">
        <f>G23</f>
        <v>1904</v>
      </c>
      <c r="H22" s="44">
        <f>H23</f>
        <v>1879.2</v>
      </c>
      <c r="I22" s="45">
        <f t="shared" si="0"/>
        <v>98.69747899159664</v>
      </c>
      <c r="J22" s="44">
        <f t="shared" si="1"/>
        <v>-24.799999999999955</v>
      </c>
    </row>
    <row r="23" spans="1:10" ht="25.5" outlineLevel="3">
      <c r="A23" s="28" t="s">
        <v>96</v>
      </c>
      <c r="B23" s="53" t="s">
        <v>3</v>
      </c>
      <c r="C23" s="53" t="s">
        <v>4</v>
      </c>
      <c r="D23" s="53" t="s">
        <v>32</v>
      </c>
      <c r="E23" s="53" t="s">
        <v>97</v>
      </c>
      <c r="F23" s="53"/>
      <c r="G23" s="46">
        <f>G24+G26</f>
        <v>1904</v>
      </c>
      <c r="H23" s="46">
        <f>H24+H26</f>
        <v>1879.2</v>
      </c>
      <c r="I23" s="47">
        <f t="shared" si="0"/>
        <v>98.69747899159664</v>
      </c>
      <c r="J23" s="46">
        <f t="shared" si="1"/>
        <v>-24.799999999999955</v>
      </c>
    </row>
    <row r="24" spans="1:10" ht="25.5" outlineLevel="4">
      <c r="A24" s="30" t="s">
        <v>99</v>
      </c>
      <c r="B24" s="52" t="s">
        <v>3</v>
      </c>
      <c r="C24" s="52" t="s">
        <v>4</v>
      </c>
      <c r="D24" s="52" t="s">
        <v>32</v>
      </c>
      <c r="E24" s="52" t="s">
        <v>100</v>
      </c>
      <c r="F24" s="52"/>
      <c r="G24" s="46">
        <f>G25</f>
        <v>123</v>
      </c>
      <c r="H24" s="46">
        <f>H25</f>
        <v>123</v>
      </c>
      <c r="I24" s="47">
        <f t="shared" si="0"/>
        <v>100</v>
      </c>
      <c r="J24" s="46">
        <f t="shared" si="1"/>
        <v>0</v>
      </c>
    </row>
    <row r="25" spans="1:10" ht="15" outlineLevel="7">
      <c r="A25" s="28" t="s">
        <v>12</v>
      </c>
      <c r="B25" s="53" t="s">
        <v>3</v>
      </c>
      <c r="C25" s="53" t="s">
        <v>4</v>
      </c>
      <c r="D25" s="53" t="s">
        <v>32</v>
      </c>
      <c r="E25" s="53" t="s">
        <v>100</v>
      </c>
      <c r="F25" s="53" t="s">
        <v>13</v>
      </c>
      <c r="G25" s="46">
        <v>123</v>
      </c>
      <c r="H25" s="46">
        <v>123</v>
      </c>
      <c r="I25" s="47">
        <f t="shared" si="0"/>
        <v>100</v>
      </c>
      <c r="J25" s="46">
        <f t="shared" si="1"/>
        <v>0</v>
      </c>
    </row>
    <row r="26" spans="1:10" ht="15" outlineLevel="4">
      <c r="A26" s="30" t="s">
        <v>74</v>
      </c>
      <c r="B26" s="52" t="s">
        <v>3</v>
      </c>
      <c r="C26" s="52" t="s">
        <v>4</v>
      </c>
      <c r="D26" s="52" t="s">
        <v>32</v>
      </c>
      <c r="E26" s="52" t="s">
        <v>101</v>
      </c>
      <c r="F26" s="52"/>
      <c r="G26" s="46">
        <f>G27</f>
        <v>1781</v>
      </c>
      <c r="H26" s="46">
        <f>H27</f>
        <v>1756.2</v>
      </c>
      <c r="I26" s="47">
        <f t="shared" si="0"/>
        <v>98.60752386299832</v>
      </c>
      <c r="J26" s="46">
        <f t="shared" si="1"/>
        <v>-24.799999999999955</v>
      </c>
    </row>
    <row r="27" spans="1:10" ht="15" outlineLevel="7">
      <c r="A27" s="28" t="s">
        <v>12</v>
      </c>
      <c r="B27" s="53" t="s">
        <v>3</v>
      </c>
      <c r="C27" s="53" t="s">
        <v>4</v>
      </c>
      <c r="D27" s="53" t="s">
        <v>32</v>
      </c>
      <c r="E27" s="53" t="s">
        <v>101</v>
      </c>
      <c r="F27" s="53" t="s">
        <v>13</v>
      </c>
      <c r="G27" s="46">
        <v>1781</v>
      </c>
      <c r="H27" s="46">
        <v>1756.2</v>
      </c>
      <c r="I27" s="47">
        <f t="shared" si="0"/>
        <v>98.60752386299832</v>
      </c>
      <c r="J27" s="46">
        <f t="shared" si="1"/>
        <v>-24.799999999999955</v>
      </c>
    </row>
    <row r="28" spans="1:10" ht="14.25" outlineLevel="7">
      <c r="A28" s="31" t="s">
        <v>45</v>
      </c>
      <c r="B28" s="52" t="s">
        <v>3</v>
      </c>
      <c r="C28" s="52" t="s">
        <v>4</v>
      </c>
      <c r="D28" s="52" t="s">
        <v>46</v>
      </c>
      <c r="E28" s="52"/>
      <c r="F28" s="52"/>
      <c r="G28" s="44">
        <f>G29</f>
        <v>774.8</v>
      </c>
      <c r="H28" s="44">
        <f>H29</f>
        <v>774.8</v>
      </c>
      <c r="I28" s="45">
        <f t="shared" si="0"/>
        <v>100</v>
      </c>
      <c r="J28" s="44">
        <f t="shared" si="1"/>
        <v>0</v>
      </c>
    </row>
    <row r="29" spans="1:10" ht="15" outlineLevel="7">
      <c r="A29" s="32" t="s">
        <v>102</v>
      </c>
      <c r="B29" s="53" t="s">
        <v>3</v>
      </c>
      <c r="C29" s="53" t="s">
        <v>4</v>
      </c>
      <c r="D29" s="53" t="s">
        <v>46</v>
      </c>
      <c r="E29" s="54">
        <v>9960000000</v>
      </c>
      <c r="F29" s="53"/>
      <c r="G29" s="46">
        <f>G30</f>
        <v>774.8</v>
      </c>
      <c r="H29" s="46">
        <f>H30</f>
        <v>774.8</v>
      </c>
      <c r="I29" s="48">
        <f t="shared" si="0"/>
        <v>100</v>
      </c>
      <c r="J29" s="49">
        <f t="shared" si="1"/>
        <v>0</v>
      </c>
    </row>
    <row r="30" spans="1:10" ht="15" outlineLevel="7">
      <c r="A30" s="32" t="s">
        <v>103</v>
      </c>
      <c r="B30" s="53" t="s">
        <v>3</v>
      </c>
      <c r="C30" s="53" t="s">
        <v>4</v>
      </c>
      <c r="D30" s="53" t="s">
        <v>46</v>
      </c>
      <c r="E30" s="54">
        <v>9960035850</v>
      </c>
      <c r="F30" s="53"/>
      <c r="G30" s="46">
        <f>G31+G33</f>
        <v>774.8</v>
      </c>
      <c r="H30" s="46">
        <f>H31+H33</f>
        <v>774.8</v>
      </c>
      <c r="I30" s="48">
        <f t="shared" si="0"/>
        <v>100</v>
      </c>
      <c r="J30" s="49">
        <f t="shared" si="1"/>
        <v>0</v>
      </c>
    </row>
    <row r="31" spans="1:10" ht="25.5" outlineLevel="7">
      <c r="A31" s="33" t="s">
        <v>104</v>
      </c>
      <c r="B31" s="52" t="s">
        <v>3</v>
      </c>
      <c r="C31" s="52" t="s">
        <v>4</v>
      </c>
      <c r="D31" s="52" t="s">
        <v>46</v>
      </c>
      <c r="E31" s="55">
        <v>9960035851</v>
      </c>
      <c r="F31" s="52"/>
      <c r="G31" s="46">
        <f>G32</f>
        <v>270.6</v>
      </c>
      <c r="H31" s="46">
        <f>H32</f>
        <v>270.6</v>
      </c>
      <c r="I31" s="47">
        <f t="shared" si="0"/>
        <v>100</v>
      </c>
      <c r="J31" s="46">
        <f t="shared" si="1"/>
        <v>0</v>
      </c>
    </row>
    <row r="32" spans="1:10" ht="15" outlineLevel="7">
      <c r="A32" s="32" t="s">
        <v>10</v>
      </c>
      <c r="B32" s="53" t="s">
        <v>3</v>
      </c>
      <c r="C32" s="53" t="s">
        <v>4</v>
      </c>
      <c r="D32" s="53" t="s">
        <v>46</v>
      </c>
      <c r="E32" s="54">
        <v>9960035851</v>
      </c>
      <c r="F32" s="53" t="s">
        <v>11</v>
      </c>
      <c r="G32" s="46">
        <v>270.6</v>
      </c>
      <c r="H32" s="46">
        <v>270.6</v>
      </c>
      <c r="I32" s="47">
        <f t="shared" si="0"/>
        <v>100</v>
      </c>
      <c r="J32" s="46">
        <f t="shared" si="1"/>
        <v>0</v>
      </c>
    </row>
    <row r="33" spans="1:10" ht="25.5" outlineLevel="7">
      <c r="A33" s="34" t="s">
        <v>105</v>
      </c>
      <c r="B33" s="56" t="s">
        <v>3</v>
      </c>
      <c r="C33" s="56" t="s">
        <v>4</v>
      </c>
      <c r="D33" s="56" t="s">
        <v>46</v>
      </c>
      <c r="E33" s="57">
        <v>9960035852</v>
      </c>
      <c r="F33" s="58"/>
      <c r="G33" s="49">
        <f>G34</f>
        <v>504.2</v>
      </c>
      <c r="H33" s="49">
        <f>H34</f>
        <v>504.2</v>
      </c>
      <c r="I33" s="47">
        <f t="shared" si="0"/>
        <v>100</v>
      </c>
      <c r="J33" s="46">
        <f t="shared" si="1"/>
        <v>0</v>
      </c>
    </row>
    <row r="34" spans="1:10" ht="15" outlineLevel="7">
      <c r="A34" s="35" t="s">
        <v>10</v>
      </c>
      <c r="B34" s="56" t="s">
        <v>3</v>
      </c>
      <c r="C34" s="56" t="s">
        <v>4</v>
      </c>
      <c r="D34" s="56" t="s">
        <v>46</v>
      </c>
      <c r="E34" s="59">
        <v>9960035852</v>
      </c>
      <c r="F34" s="59">
        <v>800</v>
      </c>
      <c r="G34" s="49">
        <v>504.2</v>
      </c>
      <c r="H34" s="49">
        <v>504.2</v>
      </c>
      <c r="I34" s="47">
        <f t="shared" si="0"/>
        <v>100</v>
      </c>
      <c r="J34" s="46">
        <f t="shared" si="1"/>
        <v>0</v>
      </c>
    </row>
    <row r="35" spans="1:10" ht="14.25" outlineLevel="1">
      <c r="A35" s="36" t="s">
        <v>106</v>
      </c>
      <c r="B35" s="56" t="s">
        <v>3</v>
      </c>
      <c r="C35" s="56" t="s">
        <v>4</v>
      </c>
      <c r="D35" s="56" t="s">
        <v>14</v>
      </c>
      <c r="E35" s="56"/>
      <c r="F35" s="56"/>
      <c r="G35" s="50">
        <f aca="true" t="shared" si="3" ref="G35:H37">G36</f>
        <v>5</v>
      </c>
      <c r="H35" s="50">
        <f t="shared" si="3"/>
        <v>0</v>
      </c>
      <c r="I35" s="45">
        <f t="shared" si="0"/>
        <v>0</v>
      </c>
      <c r="J35" s="44">
        <f t="shared" si="1"/>
        <v>-5</v>
      </c>
    </row>
    <row r="36" spans="1:10" ht="25.5" outlineLevel="3">
      <c r="A36" s="19" t="s">
        <v>43</v>
      </c>
      <c r="B36" s="58" t="s">
        <v>3</v>
      </c>
      <c r="C36" s="58" t="s">
        <v>4</v>
      </c>
      <c r="D36" s="58" t="s">
        <v>14</v>
      </c>
      <c r="E36" s="58" t="s">
        <v>107</v>
      </c>
      <c r="F36" s="58"/>
      <c r="G36" s="49">
        <f t="shared" si="3"/>
        <v>5</v>
      </c>
      <c r="H36" s="49">
        <f t="shared" si="3"/>
        <v>0</v>
      </c>
      <c r="I36" s="47">
        <f t="shared" si="0"/>
        <v>0</v>
      </c>
      <c r="J36" s="46">
        <f t="shared" si="1"/>
        <v>-5</v>
      </c>
    </row>
    <row r="37" spans="1:10" ht="15" outlineLevel="4">
      <c r="A37" s="28" t="s">
        <v>47</v>
      </c>
      <c r="B37" s="53" t="s">
        <v>3</v>
      </c>
      <c r="C37" s="53" t="s">
        <v>4</v>
      </c>
      <c r="D37" s="53" t="s">
        <v>14</v>
      </c>
      <c r="E37" s="53" t="s">
        <v>108</v>
      </c>
      <c r="F37" s="53"/>
      <c r="G37" s="46">
        <f t="shared" si="3"/>
        <v>5</v>
      </c>
      <c r="H37" s="46">
        <f t="shared" si="3"/>
        <v>0</v>
      </c>
      <c r="I37" s="47">
        <f t="shared" si="0"/>
        <v>0</v>
      </c>
      <c r="J37" s="46">
        <f t="shared" si="1"/>
        <v>-5</v>
      </c>
    </row>
    <row r="38" spans="1:10" ht="15" outlineLevel="7">
      <c r="A38" s="28" t="s">
        <v>10</v>
      </c>
      <c r="B38" s="53" t="s">
        <v>3</v>
      </c>
      <c r="C38" s="53" t="s">
        <v>4</v>
      </c>
      <c r="D38" s="53" t="s">
        <v>14</v>
      </c>
      <c r="E38" s="53" t="s">
        <v>108</v>
      </c>
      <c r="F38" s="53" t="s">
        <v>11</v>
      </c>
      <c r="G38" s="46">
        <v>5</v>
      </c>
      <c r="H38" s="46">
        <v>0</v>
      </c>
      <c r="I38" s="47">
        <f t="shared" si="0"/>
        <v>0</v>
      </c>
      <c r="J38" s="46">
        <f t="shared" si="1"/>
        <v>-5</v>
      </c>
    </row>
    <row r="39" spans="1:10" ht="14.25" outlineLevel="1">
      <c r="A39" s="30" t="s">
        <v>94</v>
      </c>
      <c r="B39" s="52" t="s">
        <v>3</v>
      </c>
      <c r="C39" s="52" t="s">
        <v>4</v>
      </c>
      <c r="D39" s="52" t="s">
        <v>15</v>
      </c>
      <c r="E39" s="52"/>
      <c r="F39" s="52"/>
      <c r="G39" s="44">
        <f>G40+G43+G46</f>
        <v>70.5</v>
      </c>
      <c r="H39" s="44">
        <f>H40+H43+H46</f>
        <v>68.2</v>
      </c>
      <c r="I39" s="45">
        <f t="shared" si="0"/>
        <v>96.73758865248227</v>
      </c>
      <c r="J39" s="44">
        <f t="shared" si="1"/>
        <v>-2.299999999999997</v>
      </c>
    </row>
    <row r="40" spans="1:10" ht="25.5" outlineLevel="3">
      <c r="A40" s="30" t="s">
        <v>96</v>
      </c>
      <c r="B40" s="52" t="s">
        <v>3</v>
      </c>
      <c r="C40" s="52" t="s">
        <v>4</v>
      </c>
      <c r="D40" s="52" t="s">
        <v>15</v>
      </c>
      <c r="E40" s="52" t="s">
        <v>97</v>
      </c>
      <c r="F40" s="52"/>
      <c r="G40" s="46">
        <f>G41</f>
        <v>14.8</v>
      </c>
      <c r="H40" s="46">
        <f>H41</f>
        <v>14.8</v>
      </c>
      <c r="I40" s="47">
        <f t="shared" si="0"/>
        <v>100</v>
      </c>
      <c r="J40" s="46">
        <f t="shared" si="1"/>
        <v>0</v>
      </c>
    </row>
    <row r="41" spans="1:10" ht="25.5" outlineLevel="4">
      <c r="A41" s="28" t="s">
        <v>109</v>
      </c>
      <c r="B41" s="53" t="s">
        <v>3</v>
      </c>
      <c r="C41" s="53" t="s">
        <v>4</v>
      </c>
      <c r="D41" s="53" t="s">
        <v>15</v>
      </c>
      <c r="E41" s="53" t="s">
        <v>75</v>
      </c>
      <c r="F41" s="53"/>
      <c r="G41" s="46">
        <f>G42</f>
        <v>14.8</v>
      </c>
      <c r="H41" s="46">
        <f>H42</f>
        <v>14.8</v>
      </c>
      <c r="I41" s="47">
        <f t="shared" si="0"/>
        <v>100</v>
      </c>
      <c r="J41" s="46">
        <f t="shared" si="1"/>
        <v>0</v>
      </c>
    </row>
    <row r="42" spans="1:10" ht="25.5" outlineLevel="7">
      <c r="A42" s="28" t="s">
        <v>81</v>
      </c>
      <c r="B42" s="53" t="s">
        <v>3</v>
      </c>
      <c r="C42" s="53" t="s">
        <v>4</v>
      </c>
      <c r="D42" s="53" t="s">
        <v>15</v>
      </c>
      <c r="E42" s="53" t="s">
        <v>75</v>
      </c>
      <c r="F42" s="53" t="s">
        <v>9</v>
      </c>
      <c r="G42" s="46">
        <f>1.3+13.5</f>
        <v>14.8</v>
      </c>
      <c r="H42" s="46">
        <v>14.8</v>
      </c>
      <c r="I42" s="47">
        <f t="shared" si="0"/>
        <v>100</v>
      </c>
      <c r="J42" s="46">
        <f t="shared" si="1"/>
        <v>0</v>
      </c>
    </row>
    <row r="43" spans="1:10" ht="15" outlineLevel="3">
      <c r="A43" s="30" t="s">
        <v>110</v>
      </c>
      <c r="B43" s="52" t="s">
        <v>3</v>
      </c>
      <c r="C43" s="52" t="s">
        <v>4</v>
      </c>
      <c r="D43" s="52" t="s">
        <v>15</v>
      </c>
      <c r="E43" s="52" t="s">
        <v>111</v>
      </c>
      <c r="F43" s="52"/>
      <c r="G43" s="46">
        <f>G44</f>
        <v>0.7</v>
      </c>
      <c r="H43" s="46">
        <f>H44</f>
        <v>0.7</v>
      </c>
      <c r="I43" s="47">
        <f t="shared" si="0"/>
        <v>100</v>
      </c>
      <c r="J43" s="46">
        <f t="shared" si="1"/>
        <v>0</v>
      </c>
    </row>
    <row r="44" spans="1:10" ht="63.75" outlineLevel="4">
      <c r="A44" s="37" t="s">
        <v>37</v>
      </c>
      <c r="B44" s="58" t="s">
        <v>3</v>
      </c>
      <c r="C44" s="58" t="s">
        <v>4</v>
      </c>
      <c r="D44" s="58" t="s">
        <v>15</v>
      </c>
      <c r="E44" s="58" t="s">
        <v>54</v>
      </c>
      <c r="F44" s="58"/>
      <c r="G44" s="49">
        <f>G45</f>
        <v>0.7</v>
      </c>
      <c r="H44" s="49">
        <f>H45</f>
        <v>0.7</v>
      </c>
      <c r="I44" s="47">
        <f t="shared" si="0"/>
        <v>100</v>
      </c>
      <c r="J44" s="46">
        <f t="shared" si="1"/>
        <v>0</v>
      </c>
    </row>
    <row r="45" spans="1:10" ht="25.5" outlineLevel="7">
      <c r="A45" s="19" t="s">
        <v>81</v>
      </c>
      <c r="B45" s="58" t="s">
        <v>3</v>
      </c>
      <c r="C45" s="58" t="s">
        <v>4</v>
      </c>
      <c r="D45" s="58" t="s">
        <v>15</v>
      </c>
      <c r="E45" s="58" t="s">
        <v>54</v>
      </c>
      <c r="F45" s="58" t="s">
        <v>9</v>
      </c>
      <c r="G45" s="49">
        <v>0.7</v>
      </c>
      <c r="H45" s="49">
        <v>0.7</v>
      </c>
      <c r="I45" s="47">
        <f t="shared" si="0"/>
        <v>100</v>
      </c>
      <c r="J45" s="46">
        <f t="shared" si="1"/>
        <v>0</v>
      </c>
    </row>
    <row r="46" spans="1:10" ht="15" outlineLevel="7">
      <c r="A46" s="38" t="s">
        <v>112</v>
      </c>
      <c r="B46" s="58"/>
      <c r="C46" s="58" t="s">
        <v>4</v>
      </c>
      <c r="D46" s="58" t="s">
        <v>15</v>
      </c>
      <c r="E46" s="60" t="s">
        <v>113</v>
      </c>
      <c r="F46" s="58"/>
      <c r="G46" s="49">
        <f>G47</f>
        <v>55</v>
      </c>
      <c r="H46" s="49">
        <f>H47</f>
        <v>52.7</v>
      </c>
      <c r="I46" s="47">
        <f t="shared" si="0"/>
        <v>95.81818181818183</v>
      </c>
      <c r="J46" s="46">
        <f t="shared" si="1"/>
        <v>-2.299999999999997</v>
      </c>
    </row>
    <row r="47" spans="1:10" ht="38.25" outlineLevel="7">
      <c r="A47" s="39" t="s">
        <v>114</v>
      </c>
      <c r="B47" s="58"/>
      <c r="C47" s="58" t="s">
        <v>4</v>
      </c>
      <c r="D47" s="58" t="s">
        <v>15</v>
      </c>
      <c r="E47" s="61" t="s">
        <v>89</v>
      </c>
      <c r="F47" s="58"/>
      <c r="G47" s="49">
        <f>G48</f>
        <v>55</v>
      </c>
      <c r="H47" s="49">
        <f>H48</f>
        <v>52.7</v>
      </c>
      <c r="I47" s="47">
        <f t="shared" si="0"/>
        <v>95.81818181818183</v>
      </c>
      <c r="J47" s="46">
        <f t="shared" si="1"/>
        <v>-2.299999999999997</v>
      </c>
    </row>
    <row r="48" spans="1:10" ht="25.5" outlineLevel="7">
      <c r="A48" s="19" t="s">
        <v>81</v>
      </c>
      <c r="B48" s="58"/>
      <c r="C48" s="58" t="s">
        <v>4</v>
      </c>
      <c r="D48" s="58" t="s">
        <v>15</v>
      </c>
      <c r="E48" s="61" t="s">
        <v>89</v>
      </c>
      <c r="F48" s="58" t="s">
        <v>9</v>
      </c>
      <c r="G48" s="49">
        <v>55</v>
      </c>
      <c r="H48" s="49">
        <v>52.7</v>
      </c>
      <c r="I48" s="47">
        <f t="shared" si="0"/>
        <v>95.81818181818183</v>
      </c>
      <c r="J48" s="46">
        <f t="shared" si="1"/>
        <v>-2.299999999999997</v>
      </c>
    </row>
    <row r="49" spans="1:10" ht="15" outlineLevel="7">
      <c r="A49" s="18" t="s">
        <v>16</v>
      </c>
      <c r="B49" s="58"/>
      <c r="C49" s="56" t="s">
        <v>5</v>
      </c>
      <c r="D49" s="58"/>
      <c r="E49" s="58"/>
      <c r="F49" s="58"/>
      <c r="G49" s="50">
        <f aca="true" t="shared" si="4" ref="G49:H51">G50</f>
        <v>180.1</v>
      </c>
      <c r="H49" s="50">
        <f t="shared" si="4"/>
        <v>180.1</v>
      </c>
      <c r="I49" s="45">
        <f t="shared" si="0"/>
        <v>100</v>
      </c>
      <c r="J49" s="44">
        <f t="shared" si="1"/>
        <v>0</v>
      </c>
    </row>
    <row r="50" spans="1:10" ht="29.25" customHeight="1" outlineLevel="1">
      <c r="A50" s="65" t="s">
        <v>158</v>
      </c>
      <c r="B50" s="58" t="s">
        <v>3</v>
      </c>
      <c r="C50" s="58" t="s">
        <v>5</v>
      </c>
      <c r="D50" s="58" t="s">
        <v>17</v>
      </c>
      <c r="E50" s="58"/>
      <c r="F50" s="58"/>
      <c r="G50" s="49">
        <f t="shared" si="4"/>
        <v>180.1</v>
      </c>
      <c r="H50" s="49">
        <f t="shared" si="4"/>
        <v>180.1</v>
      </c>
      <c r="I50" s="45">
        <f t="shared" si="0"/>
        <v>100</v>
      </c>
      <c r="J50" s="44">
        <f t="shared" si="1"/>
        <v>0</v>
      </c>
    </row>
    <row r="51" spans="1:10" ht="43.5" customHeight="1" outlineLevel="3">
      <c r="A51" s="65" t="s">
        <v>6</v>
      </c>
      <c r="B51" s="58" t="s">
        <v>3</v>
      </c>
      <c r="C51" s="58" t="s">
        <v>5</v>
      </c>
      <c r="D51" s="58" t="s">
        <v>17</v>
      </c>
      <c r="E51" s="58" t="s">
        <v>111</v>
      </c>
      <c r="F51" s="58"/>
      <c r="G51" s="49">
        <f t="shared" si="4"/>
        <v>180.1</v>
      </c>
      <c r="H51" s="49">
        <f t="shared" si="4"/>
        <v>180.1</v>
      </c>
      <c r="I51" s="45">
        <f t="shared" si="0"/>
        <v>100</v>
      </c>
      <c r="J51" s="44">
        <f t="shared" si="1"/>
        <v>0</v>
      </c>
    </row>
    <row r="52" spans="1:10" ht="17.25" customHeight="1" outlineLevel="4">
      <c r="A52" s="65" t="s">
        <v>57</v>
      </c>
      <c r="B52" s="58" t="s">
        <v>3</v>
      </c>
      <c r="C52" s="58" t="s">
        <v>5</v>
      </c>
      <c r="D52" s="58" t="s">
        <v>17</v>
      </c>
      <c r="E52" s="58" t="s">
        <v>55</v>
      </c>
      <c r="F52" s="58"/>
      <c r="G52" s="49">
        <f>G53+G54</f>
        <v>180.1</v>
      </c>
      <c r="H52" s="49">
        <f>H53+H54</f>
        <v>180.1</v>
      </c>
      <c r="I52" s="45">
        <f t="shared" si="0"/>
        <v>100</v>
      </c>
      <c r="J52" s="44">
        <f t="shared" si="1"/>
        <v>0</v>
      </c>
    </row>
    <row r="53" spans="1:10" ht="25.5" outlineLevel="7">
      <c r="A53" s="65" t="s">
        <v>81</v>
      </c>
      <c r="B53" s="58" t="s">
        <v>3</v>
      </c>
      <c r="C53" s="58" t="s">
        <v>5</v>
      </c>
      <c r="D53" s="58" t="s">
        <v>17</v>
      </c>
      <c r="E53" s="58" t="s">
        <v>55</v>
      </c>
      <c r="F53" s="58" t="s">
        <v>7</v>
      </c>
      <c r="G53" s="49">
        <v>170</v>
      </c>
      <c r="H53" s="49">
        <v>170</v>
      </c>
      <c r="I53" s="45">
        <f t="shared" si="0"/>
        <v>100</v>
      </c>
      <c r="J53" s="44">
        <f t="shared" si="1"/>
        <v>0</v>
      </c>
    </row>
    <row r="54" spans="1:10" ht="15" outlineLevel="7">
      <c r="A54" s="65" t="s">
        <v>57</v>
      </c>
      <c r="B54" s="58" t="s">
        <v>3</v>
      </c>
      <c r="C54" s="58" t="s">
        <v>5</v>
      </c>
      <c r="D54" s="58" t="s">
        <v>17</v>
      </c>
      <c r="E54" s="58" t="s">
        <v>55</v>
      </c>
      <c r="F54" s="58" t="s">
        <v>9</v>
      </c>
      <c r="G54" s="49">
        <v>10.1</v>
      </c>
      <c r="H54" s="49">
        <v>10.1</v>
      </c>
      <c r="I54" s="45">
        <f t="shared" si="0"/>
        <v>100</v>
      </c>
      <c r="J54" s="44">
        <f t="shared" si="1"/>
        <v>0</v>
      </c>
    </row>
    <row r="55" spans="1:10" ht="25.5" outlineLevel="7">
      <c r="A55" s="18" t="s">
        <v>34</v>
      </c>
      <c r="B55" s="58"/>
      <c r="C55" s="56" t="s">
        <v>17</v>
      </c>
      <c r="D55" s="58"/>
      <c r="E55" s="58"/>
      <c r="F55" s="58"/>
      <c r="G55" s="50">
        <f>G56</f>
        <v>2877</v>
      </c>
      <c r="H55" s="50">
        <f>H56</f>
        <v>2803.5</v>
      </c>
      <c r="I55" s="45">
        <f t="shared" si="0"/>
        <v>97.44525547445255</v>
      </c>
      <c r="J55" s="44">
        <f t="shared" si="1"/>
        <v>-73.5</v>
      </c>
    </row>
    <row r="56" spans="1:10" ht="26.25" customHeight="1" outlineLevel="1">
      <c r="A56" s="40" t="s">
        <v>115</v>
      </c>
      <c r="B56" s="58" t="s">
        <v>3</v>
      </c>
      <c r="C56" s="58" t="s">
        <v>17</v>
      </c>
      <c r="D56" s="58" t="s">
        <v>25</v>
      </c>
      <c r="E56" s="58"/>
      <c r="F56" s="58"/>
      <c r="G56" s="49">
        <f>G69+G57</f>
        <v>2877</v>
      </c>
      <c r="H56" s="49">
        <f>H69+H57</f>
        <v>2803.5</v>
      </c>
      <c r="I56" s="47">
        <f t="shared" si="0"/>
        <v>97.44525547445255</v>
      </c>
      <c r="J56" s="46">
        <f t="shared" si="1"/>
        <v>-73.5</v>
      </c>
    </row>
    <row r="57" spans="1:10" ht="44.25" customHeight="1" outlineLevel="2">
      <c r="A57" s="19" t="s">
        <v>116</v>
      </c>
      <c r="B57" s="58" t="s">
        <v>3</v>
      </c>
      <c r="C57" s="58" t="s">
        <v>17</v>
      </c>
      <c r="D57" s="58" t="s">
        <v>25</v>
      </c>
      <c r="E57" s="58" t="s">
        <v>44</v>
      </c>
      <c r="F57" s="58"/>
      <c r="G57" s="49">
        <f>G58</f>
        <v>48.5</v>
      </c>
      <c r="H57" s="49">
        <f>H58</f>
        <v>31.2</v>
      </c>
      <c r="I57" s="47">
        <f t="shared" si="0"/>
        <v>64.3298969072165</v>
      </c>
      <c r="J57" s="46">
        <f t="shared" si="1"/>
        <v>-17.3</v>
      </c>
    </row>
    <row r="58" spans="1:10" ht="15" outlineLevel="3">
      <c r="A58" s="19" t="s">
        <v>35</v>
      </c>
      <c r="B58" s="58" t="s">
        <v>3</v>
      </c>
      <c r="C58" s="58" t="s">
        <v>17</v>
      </c>
      <c r="D58" s="58" t="s">
        <v>25</v>
      </c>
      <c r="E58" s="58" t="s">
        <v>117</v>
      </c>
      <c r="F58" s="58"/>
      <c r="G58" s="49">
        <f>G59+G61+G63+G65+G67</f>
        <v>48.5</v>
      </c>
      <c r="H58" s="49">
        <f>H59+H61+H63+H65+H67</f>
        <v>31.2</v>
      </c>
      <c r="I58" s="47">
        <f t="shared" si="0"/>
        <v>64.3298969072165</v>
      </c>
      <c r="J58" s="46">
        <f t="shared" si="1"/>
        <v>-17.3</v>
      </c>
    </row>
    <row r="59" spans="1:10" ht="15" outlineLevel="4">
      <c r="A59" s="19" t="s">
        <v>76</v>
      </c>
      <c r="B59" s="58" t="s">
        <v>3</v>
      </c>
      <c r="C59" s="58" t="s">
        <v>17</v>
      </c>
      <c r="D59" s="58" t="s">
        <v>25</v>
      </c>
      <c r="E59" s="58" t="s">
        <v>77</v>
      </c>
      <c r="F59" s="58"/>
      <c r="G59" s="49">
        <f>G60</f>
        <v>1</v>
      </c>
      <c r="H59" s="49">
        <f>H60</f>
        <v>1</v>
      </c>
      <c r="I59" s="47">
        <f t="shared" si="0"/>
        <v>100</v>
      </c>
      <c r="J59" s="46">
        <f t="shared" si="1"/>
        <v>0</v>
      </c>
    </row>
    <row r="60" spans="1:10" ht="24" customHeight="1" outlineLevel="7">
      <c r="A60" s="19" t="s">
        <v>81</v>
      </c>
      <c r="B60" s="58" t="s">
        <v>3</v>
      </c>
      <c r="C60" s="58" t="s">
        <v>17</v>
      </c>
      <c r="D60" s="58" t="s">
        <v>25</v>
      </c>
      <c r="E60" s="58" t="s">
        <v>77</v>
      </c>
      <c r="F60" s="58" t="s">
        <v>9</v>
      </c>
      <c r="G60" s="49">
        <v>1</v>
      </c>
      <c r="H60" s="49">
        <v>1</v>
      </c>
      <c r="I60" s="47">
        <f t="shared" si="0"/>
        <v>100</v>
      </c>
      <c r="J60" s="46">
        <f t="shared" si="1"/>
        <v>0</v>
      </c>
    </row>
    <row r="61" spans="1:10" ht="25.5" hidden="1" outlineLevel="4">
      <c r="A61" s="19" t="s">
        <v>118</v>
      </c>
      <c r="B61" s="58" t="s">
        <v>3</v>
      </c>
      <c r="C61" s="58" t="s">
        <v>17</v>
      </c>
      <c r="D61" s="58" t="s">
        <v>25</v>
      </c>
      <c r="E61" s="58" t="s">
        <v>78</v>
      </c>
      <c r="F61" s="58"/>
      <c r="G61" s="49">
        <f>G62</f>
        <v>0</v>
      </c>
      <c r="H61" s="49">
        <f>H62</f>
        <v>0</v>
      </c>
      <c r="I61" s="47"/>
      <c r="J61" s="46">
        <f t="shared" si="1"/>
        <v>0</v>
      </c>
    </row>
    <row r="62" spans="1:10" ht="25.5" hidden="1" outlineLevel="7">
      <c r="A62" s="19" t="s">
        <v>81</v>
      </c>
      <c r="B62" s="58" t="s">
        <v>3</v>
      </c>
      <c r="C62" s="58" t="s">
        <v>17</v>
      </c>
      <c r="D62" s="58" t="s">
        <v>25</v>
      </c>
      <c r="E62" s="58" t="s">
        <v>78</v>
      </c>
      <c r="F62" s="58" t="s">
        <v>9</v>
      </c>
      <c r="G62" s="49"/>
      <c r="H62" s="49"/>
      <c r="I62" s="47"/>
      <c r="J62" s="46">
        <f t="shared" si="1"/>
        <v>0</v>
      </c>
    </row>
    <row r="63" spans="1:10" ht="25.5" hidden="1" outlineLevel="4" collapsed="1">
      <c r="A63" s="19" t="s">
        <v>119</v>
      </c>
      <c r="B63" s="58" t="s">
        <v>3</v>
      </c>
      <c r="C63" s="58" t="s">
        <v>17</v>
      </c>
      <c r="D63" s="58" t="s">
        <v>25</v>
      </c>
      <c r="E63" s="58" t="s">
        <v>79</v>
      </c>
      <c r="F63" s="58"/>
      <c r="G63" s="49">
        <f>G64</f>
        <v>0</v>
      </c>
      <c r="H63" s="49">
        <f>H64</f>
        <v>0</v>
      </c>
      <c r="I63" s="47">
        <v>0</v>
      </c>
      <c r="J63" s="46">
        <f t="shared" si="1"/>
        <v>0</v>
      </c>
    </row>
    <row r="64" spans="1:10" ht="25.5" hidden="1" outlineLevel="7">
      <c r="A64" s="19" t="s">
        <v>81</v>
      </c>
      <c r="B64" s="58" t="s">
        <v>3</v>
      </c>
      <c r="C64" s="58" t="s">
        <v>17</v>
      </c>
      <c r="D64" s="58" t="s">
        <v>25</v>
      </c>
      <c r="E64" s="58" t="s">
        <v>79</v>
      </c>
      <c r="F64" s="58" t="s">
        <v>9</v>
      </c>
      <c r="G64" s="49">
        <v>0</v>
      </c>
      <c r="H64" s="49">
        <v>0</v>
      </c>
      <c r="I64" s="47">
        <v>0</v>
      </c>
      <c r="J64" s="46">
        <f t="shared" si="1"/>
        <v>0</v>
      </c>
    </row>
    <row r="65" spans="1:10" ht="25.5" customHeight="1" outlineLevel="7">
      <c r="A65" s="42" t="s">
        <v>120</v>
      </c>
      <c r="B65" s="58" t="s">
        <v>3</v>
      </c>
      <c r="C65" s="58" t="s">
        <v>17</v>
      </c>
      <c r="D65" s="58" t="s">
        <v>25</v>
      </c>
      <c r="E65" s="58" t="s">
        <v>121</v>
      </c>
      <c r="F65" s="58"/>
      <c r="G65" s="49">
        <f>G66</f>
        <v>5.5</v>
      </c>
      <c r="H65" s="49">
        <f>H66</f>
        <v>3.2</v>
      </c>
      <c r="I65" s="47">
        <f t="shared" si="0"/>
        <v>58.18181818181819</v>
      </c>
      <c r="J65" s="46">
        <f t="shared" si="1"/>
        <v>-2.3</v>
      </c>
    </row>
    <row r="66" spans="1:10" ht="28.5" customHeight="1" outlineLevel="7">
      <c r="A66" s="19" t="s">
        <v>81</v>
      </c>
      <c r="B66" s="58" t="s">
        <v>3</v>
      </c>
      <c r="C66" s="58" t="s">
        <v>17</v>
      </c>
      <c r="D66" s="58" t="s">
        <v>25</v>
      </c>
      <c r="E66" s="58" t="s">
        <v>121</v>
      </c>
      <c r="F66" s="58" t="s">
        <v>9</v>
      </c>
      <c r="G66" s="49">
        <v>5.5</v>
      </c>
      <c r="H66" s="49">
        <v>3.2</v>
      </c>
      <c r="I66" s="47">
        <f t="shared" si="0"/>
        <v>58.18181818181819</v>
      </c>
      <c r="J66" s="46">
        <f t="shared" si="1"/>
        <v>-2.3</v>
      </c>
    </row>
    <row r="67" spans="1:10" ht="28.5" customHeight="1" outlineLevel="7">
      <c r="A67" s="19" t="s">
        <v>151</v>
      </c>
      <c r="B67" s="58" t="s">
        <v>3</v>
      </c>
      <c r="C67" s="58" t="s">
        <v>17</v>
      </c>
      <c r="D67" s="58" t="s">
        <v>25</v>
      </c>
      <c r="E67" s="58" t="s">
        <v>152</v>
      </c>
      <c r="F67" s="58"/>
      <c r="G67" s="49">
        <f>G68</f>
        <v>42</v>
      </c>
      <c r="H67" s="49">
        <f>H68</f>
        <v>27</v>
      </c>
      <c r="I67" s="47">
        <f t="shared" si="0"/>
        <v>64.28571428571429</v>
      </c>
      <c r="J67" s="46">
        <f t="shared" si="1"/>
        <v>-15</v>
      </c>
    </row>
    <row r="68" spans="1:10" ht="28.5" customHeight="1" outlineLevel="7">
      <c r="A68" s="19" t="s">
        <v>81</v>
      </c>
      <c r="B68" s="58" t="s">
        <v>3</v>
      </c>
      <c r="C68" s="58" t="s">
        <v>17</v>
      </c>
      <c r="D68" s="58" t="s">
        <v>25</v>
      </c>
      <c r="E68" s="58" t="s">
        <v>152</v>
      </c>
      <c r="F68" s="58" t="s">
        <v>9</v>
      </c>
      <c r="G68" s="49">
        <v>42</v>
      </c>
      <c r="H68" s="49">
        <v>27</v>
      </c>
      <c r="I68" s="47">
        <f t="shared" si="0"/>
        <v>64.28571428571429</v>
      </c>
      <c r="J68" s="46">
        <f t="shared" si="1"/>
        <v>-15</v>
      </c>
    </row>
    <row r="69" spans="1:10" ht="25.5" outlineLevel="3">
      <c r="A69" s="19" t="s">
        <v>122</v>
      </c>
      <c r="B69" s="58" t="s">
        <v>3</v>
      </c>
      <c r="C69" s="58" t="s">
        <v>17</v>
      </c>
      <c r="D69" s="58" t="s">
        <v>25</v>
      </c>
      <c r="E69" s="58" t="s">
        <v>123</v>
      </c>
      <c r="F69" s="58"/>
      <c r="G69" s="49">
        <f>G70</f>
        <v>2828.5</v>
      </c>
      <c r="H69" s="49">
        <f>H70</f>
        <v>2772.3</v>
      </c>
      <c r="I69" s="47">
        <f t="shared" si="0"/>
        <v>98.01308113841259</v>
      </c>
      <c r="J69" s="46">
        <f t="shared" si="1"/>
        <v>-56.19999999999982</v>
      </c>
    </row>
    <row r="70" spans="1:10" ht="15" outlineLevel="4">
      <c r="A70" s="19" t="s">
        <v>35</v>
      </c>
      <c r="B70" s="58" t="s">
        <v>3</v>
      </c>
      <c r="C70" s="58" t="s">
        <v>17</v>
      </c>
      <c r="D70" s="58" t="s">
        <v>25</v>
      </c>
      <c r="E70" s="58" t="s">
        <v>124</v>
      </c>
      <c r="F70" s="58"/>
      <c r="G70" s="49">
        <f>G71</f>
        <v>2828.5</v>
      </c>
      <c r="H70" s="49">
        <f>H71</f>
        <v>2772.3</v>
      </c>
      <c r="I70" s="47">
        <f t="shared" si="0"/>
        <v>98.01308113841259</v>
      </c>
      <c r="J70" s="46">
        <f t="shared" si="1"/>
        <v>-56.19999999999982</v>
      </c>
    </row>
    <row r="71" spans="1:10" ht="25.5" outlineLevel="5">
      <c r="A71" s="19" t="s">
        <v>125</v>
      </c>
      <c r="B71" s="58" t="s">
        <v>3</v>
      </c>
      <c r="C71" s="58" t="s">
        <v>17</v>
      </c>
      <c r="D71" s="58" t="s">
        <v>25</v>
      </c>
      <c r="E71" s="58" t="s">
        <v>126</v>
      </c>
      <c r="F71" s="58"/>
      <c r="G71" s="49">
        <f>G72+G73</f>
        <v>2828.5</v>
      </c>
      <c r="H71" s="49">
        <f>H72+H73</f>
        <v>2772.3</v>
      </c>
      <c r="I71" s="47">
        <f t="shared" si="0"/>
        <v>98.01308113841259</v>
      </c>
      <c r="J71" s="46">
        <f t="shared" si="1"/>
        <v>-56.19999999999982</v>
      </c>
    </row>
    <row r="72" spans="1:10" ht="46.5" customHeight="1" outlineLevel="7">
      <c r="A72" s="19" t="s">
        <v>6</v>
      </c>
      <c r="B72" s="58" t="s">
        <v>3</v>
      </c>
      <c r="C72" s="58" t="s">
        <v>17</v>
      </c>
      <c r="D72" s="58" t="s">
        <v>25</v>
      </c>
      <c r="E72" s="58" t="s">
        <v>126</v>
      </c>
      <c r="F72" s="58" t="s">
        <v>7</v>
      </c>
      <c r="G72" s="49">
        <v>2619.2</v>
      </c>
      <c r="H72" s="49">
        <v>2587.5</v>
      </c>
      <c r="I72" s="47">
        <f t="shared" si="0"/>
        <v>98.7897067806964</v>
      </c>
      <c r="J72" s="46">
        <f t="shared" si="1"/>
        <v>-31.699999999999818</v>
      </c>
    </row>
    <row r="73" spans="1:11" ht="25.5" outlineLevel="7">
      <c r="A73" s="19" t="s">
        <v>81</v>
      </c>
      <c r="B73" s="58" t="s">
        <v>3</v>
      </c>
      <c r="C73" s="58" t="s">
        <v>17</v>
      </c>
      <c r="D73" s="58" t="s">
        <v>25</v>
      </c>
      <c r="E73" s="58" t="s">
        <v>126</v>
      </c>
      <c r="F73" s="58" t="s">
        <v>9</v>
      </c>
      <c r="G73" s="49">
        <v>209.3</v>
      </c>
      <c r="H73" s="49">
        <v>184.8</v>
      </c>
      <c r="I73" s="47">
        <f t="shared" si="0"/>
        <v>88.2943143812709</v>
      </c>
      <c r="J73" s="46">
        <f t="shared" si="1"/>
        <v>-24.5</v>
      </c>
      <c r="K73" s="41"/>
    </row>
    <row r="74" spans="1:10" ht="15" outlineLevel="7">
      <c r="A74" s="18" t="s">
        <v>19</v>
      </c>
      <c r="B74" s="58"/>
      <c r="C74" s="56" t="s">
        <v>8</v>
      </c>
      <c r="D74" s="58"/>
      <c r="E74" s="58"/>
      <c r="F74" s="58"/>
      <c r="G74" s="50">
        <f>G75+G80</f>
        <v>2728.1</v>
      </c>
      <c r="H74" s="50">
        <f>H75+H80</f>
        <v>925.1999999999999</v>
      </c>
      <c r="I74" s="45">
        <f t="shared" si="0"/>
        <v>33.9137128404384</v>
      </c>
      <c r="J74" s="44">
        <f t="shared" si="1"/>
        <v>-1802.9</v>
      </c>
    </row>
    <row r="75" spans="1:10" ht="15" outlineLevel="1">
      <c r="A75" s="36" t="s">
        <v>20</v>
      </c>
      <c r="B75" s="56" t="s">
        <v>3</v>
      </c>
      <c r="C75" s="56" t="s">
        <v>8</v>
      </c>
      <c r="D75" s="56" t="s">
        <v>4</v>
      </c>
      <c r="E75" s="56"/>
      <c r="F75" s="56"/>
      <c r="G75" s="49">
        <f>G76</f>
        <v>69.60000000000001</v>
      </c>
      <c r="H75" s="49">
        <f>H76</f>
        <v>64.10000000000001</v>
      </c>
      <c r="I75" s="47">
        <f t="shared" si="0"/>
        <v>92.09770114942529</v>
      </c>
      <c r="J75" s="46">
        <f t="shared" si="1"/>
        <v>-5.5</v>
      </c>
    </row>
    <row r="76" spans="1:10" ht="15" outlineLevel="3">
      <c r="A76" s="28" t="s">
        <v>110</v>
      </c>
      <c r="B76" s="53" t="s">
        <v>3</v>
      </c>
      <c r="C76" s="53" t="s">
        <v>8</v>
      </c>
      <c r="D76" s="53" t="s">
        <v>4</v>
      </c>
      <c r="E76" s="53" t="s">
        <v>111</v>
      </c>
      <c r="F76" s="53"/>
      <c r="G76" s="46">
        <f>G77</f>
        <v>69.60000000000001</v>
      </c>
      <c r="H76" s="46">
        <f>H77</f>
        <v>64.10000000000001</v>
      </c>
      <c r="I76" s="47">
        <f aca="true" t="shared" si="5" ref="I76:I132">H76/G76*100</f>
        <v>92.09770114942529</v>
      </c>
      <c r="J76" s="46">
        <f t="shared" si="1"/>
        <v>-5.5</v>
      </c>
    </row>
    <row r="77" spans="1:10" ht="25.5" outlineLevel="4">
      <c r="A77" s="28" t="s">
        <v>36</v>
      </c>
      <c r="B77" s="53" t="s">
        <v>3</v>
      </c>
      <c r="C77" s="53" t="s">
        <v>8</v>
      </c>
      <c r="D77" s="53" t="s">
        <v>4</v>
      </c>
      <c r="E77" s="53" t="s">
        <v>61</v>
      </c>
      <c r="F77" s="53"/>
      <c r="G77" s="46">
        <f>G78+G79</f>
        <v>69.60000000000001</v>
      </c>
      <c r="H77" s="46">
        <f>H78+H79</f>
        <v>64.10000000000001</v>
      </c>
      <c r="I77" s="47">
        <f t="shared" si="5"/>
        <v>92.09770114942529</v>
      </c>
      <c r="J77" s="46">
        <f aca="true" t="shared" si="6" ref="J77:J132">H77-G77</f>
        <v>-5.5</v>
      </c>
    </row>
    <row r="78" spans="1:10" ht="46.5" customHeight="1" outlineLevel="7">
      <c r="A78" s="19" t="s">
        <v>6</v>
      </c>
      <c r="B78" s="58" t="s">
        <v>3</v>
      </c>
      <c r="C78" s="58" t="s">
        <v>8</v>
      </c>
      <c r="D78" s="58" t="s">
        <v>4</v>
      </c>
      <c r="E78" s="58" t="s">
        <v>61</v>
      </c>
      <c r="F78" s="58" t="s">
        <v>7</v>
      </c>
      <c r="G78" s="49">
        <v>63.2</v>
      </c>
      <c r="H78" s="49">
        <v>61.7</v>
      </c>
      <c r="I78" s="47">
        <f t="shared" si="5"/>
        <v>97.62658227848101</v>
      </c>
      <c r="J78" s="46">
        <f t="shared" si="6"/>
        <v>-1.5</v>
      </c>
    </row>
    <row r="79" spans="1:10" ht="25.5" outlineLevel="7">
      <c r="A79" s="19" t="s">
        <v>81</v>
      </c>
      <c r="B79" s="58" t="s">
        <v>3</v>
      </c>
      <c r="C79" s="58" t="s">
        <v>8</v>
      </c>
      <c r="D79" s="58" t="s">
        <v>4</v>
      </c>
      <c r="E79" s="58" t="s">
        <v>61</v>
      </c>
      <c r="F79" s="58" t="s">
        <v>9</v>
      </c>
      <c r="G79" s="49">
        <v>6.4</v>
      </c>
      <c r="H79" s="49">
        <f>3.1-0.7</f>
        <v>2.4000000000000004</v>
      </c>
      <c r="I79" s="47">
        <f t="shared" si="5"/>
        <v>37.50000000000001</v>
      </c>
      <c r="J79" s="46">
        <f t="shared" si="6"/>
        <v>-4</v>
      </c>
    </row>
    <row r="80" spans="1:10" ht="15" outlineLevel="1">
      <c r="A80" s="36" t="s">
        <v>58</v>
      </c>
      <c r="B80" s="56" t="s">
        <v>3</v>
      </c>
      <c r="C80" s="56" t="s">
        <v>8</v>
      </c>
      <c r="D80" s="56" t="s">
        <v>18</v>
      </c>
      <c r="E80" s="56"/>
      <c r="F80" s="56"/>
      <c r="G80" s="50">
        <f>G81</f>
        <v>2658.5</v>
      </c>
      <c r="H80" s="50">
        <f>H81</f>
        <v>861.0999999999999</v>
      </c>
      <c r="I80" s="47">
        <f t="shared" si="5"/>
        <v>32.39044574007899</v>
      </c>
      <c r="J80" s="44">
        <f t="shared" si="6"/>
        <v>-1797.4</v>
      </c>
    </row>
    <row r="81" spans="1:10" ht="37.5" customHeight="1" outlineLevel="2">
      <c r="A81" s="19" t="s">
        <v>127</v>
      </c>
      <c r="B81" s="58" t="s">
        <v>3</v>
      </c>
      <c r="C81" s="58" t="s">
        <v>8</v>
      </c>
      <c r="D81" s="58" t="s">
        <v>18</v>
      </c>
      <c r="E81" s="58" t="s">
        <v>59</v>
      </c>
      <c r="F81" s="58"/>
      <c r="G81" s="49">
        <f>G82+G84+G86+G88</f>
        <v>2658.5</v>
      </c>
      <c r="H81" s="49">
        <f>H82+H84+H86+H88</f>
        <v>861.0999999999999</v>
      </c>
      <c r="I81" s="47">
        <f t="shared" si="5"/>
        <v>32.39044574007899</v>
      </c>
      <c r="J81" s="46">
        <f t="shared" si="6"/>
        <v>-1797.4</v>
      </c>
    </row>
    <row r="82" spans="1:10" ht="15" outlineLevel="7">
      <c r="A82" s="36" t="s">
        <v>150</v>
      </c>
      <c r="B82" s="56" t="s">
        <v>3</v>
      </c>
      <c r="C82" s="56" t="s">
        <v>8</v>
      </c>
      <c r="D82" s="56" t="s">
        <v>18</v>
      </c>
      <c r="E82" s="56" t="s">
        <v>60</v>
      </c>
      <c r="F82" s="56"/>
      <c r="G82" s="49">
        <f>G83</f>
        <v>1076.4</v>
      </c>
      <c r="H82" s="49">
        <f>H83</f>
        <v>385.1</v>
      </c>
      <c r="I82" s="47">
        <f t="shared" si="5"/>
        <v>35.776662950576</v>
      </c>
      <c r="J82" s="46">
        <f t="shared" si="6"/>
        <v>-691.3000000000001</v>
      </c>
    </row>
    <row r="83" spans="1:10" ht="25.5" outlineLevel="7">
      <c r="A83" s="19" t="s">
        <v>81</v>
      </c>
      <c r="B83" s="58" t="s">
        <v>3</v>
      </c>
      <c r="C83" s="58" t="s">
        <v>8</v>
      </c>
      <c r="D83" s="58" t="s">
        <v>18</v>
      </c>
      <c r="E83" s="58" t="s">
        <v>60</v>
      </c>
      <c r="F83" s="58" t="s">
        <v>9</v>
      </c>
      <c r="G83" s="49">
        <v>1076.4</v>
      </c>
      <c r="H83" s="49">
        <v>385.1</v>
      </c>
      <c r="I83" s="47">
        <f t="shared" si="5"/>
        <v>35.776662950576</v>
      </c>
      <c r="J83" s="46">
        <f t="shared" si="6"/>
        <v>-691.3000000000001</v>
      </c>
    </row>
    <row r="84" spans="1:10" ht="15" hidden="1" outlineLevel="4">
      <c r="A84" s="36" t="s">
        <v>128</v>
      </c>
      <c r="B84" s="56" t="s">
        <v>3</v>
      </c>
      <c r="C84" s="56" t="s">
        <v>8</v>
      </c>
      <c r="D84" s="56" t="s">
        <v>18</v>
      </c>
      <c r="E84" s="56" t="s">
        <v>62</v>
      </c>
      <c r="F84" s="56"/>
      <c r="G84" s="49">
        <f>G85</f>
        <v>0</v>
      </c>
      <c r="H84" s="49">
        <f>H85</f>
        <v>0</v>
      </c>
      <c r="I84" s="47"/>
      <c r="J84" s="46">
        <f t="shared" si="6"/>
        <v>0</v>
      </c>
    </row>
    <row r="85" spans="1:10" ht="25.5" hidden="1" outlineLevel="7">
      <c r="A85" s="19" t="s">
        <v>81</v>
      </c>
      <c r="B85" s="58" t="s">
        <v>3</v>
      </c>
      <c r="C85" s="58" t="s">
        <v>8</v>
      </c>
      <c r="D85" s="58" t="s">
        <v>18</v>
      </c>
      <c r="E85" s="58" t="s">
        <v>62</v>
      </c>
      <c r="F85" s="58" t="s">
        <v>9</v>
      </c>
      <c r="G85" s="49"/>
      <c r="H85" s="49">
        <v>0</v>
      </c>
      <c r="I85" s="47"/>
      <c r="J85" s="46">
        <f t="shared" si="6"/>
        <v>0</v>
      </c>
    </row>
    <row r="86" spans="1:10" ht="15" outlineLevel="4" collapsed="1">
      <c r="A86" s="36" t="s">
        <v>129</v>
      </c>
      <c r="B86" s="56" t="s">
        <v>3</v>
      </c>
      <c r="C86" s="56" t="s">
        <v>8</v>
      </c>
      <c r="D86" s="56" t="s">
        <v>18</v>
      </c>
      <c r="E86" s="56" t="s">
        <v>63</v>
      </c>
      <c r="F86" s="56"/>
      <c r="G86" s="49">
        <f>G87</f>
        <v>1574.8</v>
      </c>
      <c r="H86" s="49">
        <f>H87</f>
        <v>468.7</v>
      </c>
      <c r="I86" s="47">
        <f t="shared" si="5"/>
        <v>29.76250952501905</v>
      </c>
      <c r="J86" s="46">
        <f t="shared" si="6"/>
        <v>-1106.1</v>
      </c>
    </row>
    <row r="87" spans="1:10" ht="25.5" outlineLevel="7">
      <c r="A87" s="19" t="s">
        <v>81</v>
      </c>
      <c r="B87" s="58" t="s">
        <v>3</v>
      </c>
      <c r="C87" s="58" t="s">
        <v>8</v>
      </c>
      <c r="D87" s="58" t="s">
        <v>18</v>
      </c>
      <c r="E87" s="58" t="s">
        <v>63</v>
      </c>
      <c r="F87" s="58" t="s">
        <v>9</v>
      </c>
      <c r="G87" s="49">
        <v>1574.8</v>
      </c>
      <c r="H87" s="49">
        <v>468.7</v>
      </c>
      <c r="I87" s="47">
        <f t="shared" si="5"/>
        <v>29.76250952501905</v>
      </c>
      <c r="J87" s="46">
        <f t="shared" si="6"/>
        <v>-1106.1</v>
      </c>
    </row>
    <row r="88" spans="1:10" ht="25.5" outlineLevel="7">
      <c r="A88" s="36" t="s">
        <v>130</v>
      </c>
      <c r="B88" s="56" t="s">
        <v>3</v>
      </c>
      <c r="C88" s="56" t="s">
        <v>8</v>
      </c>
      <c r="D88" s="56" t="s">
        <v>18</v>
      </c>
      <c r="E88" s="56" t="s">
        <v>131</v>
      </c>
      <c r="F88" s="56"/>
      <c r="G88" s="49">
        <f>G89</f>
        <v>7.3</v>
      </c>
      <c r="H88" s="49">
        <f>H89</f>
        <v>7.3</v>
      </c>
      <c r="I88" s="47">
        <f t="shared" si="5"/>
        <v>100</v>
      </c>
      <c r="J88" s="46">
        <f t="shared" si="6"/>
        <v>0</v>
      </c>
    </row>
    <row r="89" spans="1:10" ht="25.5" outlineLevel="7">
      <c r="A89" s="19" t="s">
        <v>81</v>
      </c>
      <c r="B89" s="58" t="s">
        <v>3</v>
      </c>
      <c r="C89" s="58" t="s">
        <v>8</v>
      </c>
      <c r="D89" s="58" t="s">
        <v>18</v>
      </c>
      <c r="E89" s="58" t="s">
        <v>131</v>
      </c>
      <c r="F89" s="58" t="s">
        <v>9</v>
      </c>
      <c r="G89" s="49">
        <v>7.3</v>
      </c>
      <c r="H89" s="49">
        <v>7.3</v>
      </c>
      <c r="I89" s="47">
        <f t="shared" si="5"/>
        <v>100</v>
      </c>
      <c r="J89" s="46">
        <f t="shared" si="6"/>
        <v>0</v>
      </c>
    </row>
    <row r="90" spans="1:10" ht="15" outlineLevel="7">
      <c r="A90" s="18" t="s">
        <v>21</v>
      </c>
      <c r="B90" s="58"/>
      <c r="C90" s="56" t="s">
        <v>22</v>
      </c>
      <c r="D90" s="58"/>
      <c r="E90" s="58"/>
      <c r="F90" s="58"/>
      <c r="G90" s="50">
        <f>G91</f>
        <v>40.900000000000006</v>
      </c>
      <c r="H90" s="50">
        <f>H91</f>
        <v>40.900000000000006</v>
      </c>
      <c r="I90" s="45">
        <f t="shared" si="5"/>
        <v>100</v>
      </c>
      <c r="J90" s="44">
        <f t="shared" si="6"/>
        <v>0</v>
      </c>
    </row>
    <row r="91" spans="1:10" ht="15" outlineLevel="1">
      <c r="A91" s="19" t="s">
        <v>33</v>
      </c>
      <c r="B91" s="58" t="s">
        <v>3</v>
      </c>
      <c r="C91" s="58" t="s">
        <v>22</v>
      </c>
      <c r="D91" s="58" t="s">
        <v>17</v>
      </c>
      <c r="E91" s="58"/>
      <c r="F91" s="58"/>
      <c r="G91" s="49">
        <f>G93</f>
        <v>40.900000000000006</v>
      </c>
      <c r="H91" s="49">
        <f>H93</f>
        <v>40.900000000000006</v>
      </c>
      <c r="I91" s="47">
        <f t="shared" si="5"/>
        <v>100</v>
      </c>
      <c r="J91" s="46">
        <f t="shared" si="6"/>
        <v>0</v>
      </c>
    </row>
    <row r="92" spans="1:10" ht="25.5" outlineLevel="2">
      <c r="A92" s="19" t="s">
        <v>132</v>
      </c>
      <c r="B92" s="58" t="s">
        <v>3</v>
      </c>
      <c r="C92" s="58" t="s">
        <v>22</v>
      </c>
      <c r="D92" s="58" t="s">
        <v>17</v>
      </c>
      <c r="E92" s="58" t="s">
        <v>64</v>
      </c>
      <c r="F92" s="58"/>
      <c r="G92" s="49">
        <f>G93</f>
        <v>40.900000000000006</v>
      </c>
      <c r="H92" s="49">
        <f>H93</f>
        <v>40.900000000000006</v>
      </c>
      <c r="I92" s="47">
        <f t="shared" si="5"/>
        <v>100</v>
      </c>
      <c r="J92" s="46">
        <f t="shared" si="6"/>
        <v>0</v>
      </c>
    </row>
    <row r="93" spans="1:10" ht="15" outlineLevel="3">
      <c r="A93" s="28" t="s">
        <v>33</v>
      </c>
      <c r="B93" s="53" t="s">
        <v>3</v>
      </c>
      <c r="C93" s="53" t="s">
        <v>22</v>
      </c>
      <c r="D93" s="53" t="s">
        <v>17</v>
      </c>
      <c r="E93" s="53" t="s">
        <v>133</v>
      </c>
      <c r="F93" s="53"/>
      <c r="G93" s="46">
        <f>G94+G96+G98+G100</f>
        <v>40.900000000000006</v>
      </c>
      <c r="H93" s="46">
        <f>H94+H96+H98+H100</f>
        <v>40.900000000000006</v>
      </c>
      <c r="I93" s="47">
        <f t="shared" si="5"/>
        <v>100</v>
      </c>
      <c r="J93" s="46">
        <f t="shared" si="6"/>
        <v>0</v>
      </c>
    </row>
    <row r="94" spans="1:10" ht="15" outlineLevel="4">
      <c r="A94" s="30" t="s">
        <v>134</v>
      </c>
      <c r="B94" s="52" t="s">
        <v>3</v>
      </c>
      <c r="C94" s="52" t="s">
        <v>22</v>
      </c>
      <c r="D94" s="52" t="s">
        <v>17</v>
      </c>
      <c r="E94" s="52" t="s">
        <v>65</v>
      </c>
      <c r="F94" s="52"/>
      <c r="G94" s="46">
        <f>G95</f>
        <v>14.6</v>
      </c>
      <c r="H94" s="46">
        <f>H95</f>
        <v>14.6</v>
      </c>
      <c r="I94" s="47">
        <f t="shared" si="5"/>
        <v>100</v>
      </c>
      <c r="J94" s="46">
        <f t="shared" si="6"/>
        <v>0</v>
      </c>
    </row>
    <row r="95" spans="1:10" ht="25.5" outlineLevel="7">
      <c r="A95" s="28" t="s">
        <v>81</v>
      </c>
      <c r="B95" s="53" t="s">
        <v>3</v>
      </c>
      <c r="C95" s="53" t="s">
        <v>22</v>
      </c>
      <c r="D95" s="53" t="s">
        <v>17</v>
      </c>
      <c r="E95" s="53" t="s">
        <v>65</v>
      </c>
      <c r="F95" s="53" t="s">
        <v>9</v>
      </c>
      <c r="G95" s="46">
        <v>14.6</v>
      </c>
      <c r="H95" s="46">
        <v>14.6</v>
      </c>
      <c r="I95" s="47">
        <f t="shared" si="5"/>
        <v>100</v>
      </c>
      <c r="J95" s="46">
        <f t="shared" si="6"/>
        <v>0</v>
      </c>
    </row>
    <row r="96" spans="1:10" ht="25.5" outlineLevel="4">
      <c r="A96" s="30" t="s">
        <v>135</v>
      </c>
      <c r="B96" s="52" t="s">
        <v>3</v>
      </c>
      <c r="C96" s="52" t="s">
        <v>22</v>
      </c>
      <c r="D96" s="52" t="s">
        <v>17</v>
      </c>
      <c r="E96" s="52" t="s">
        <v>66</v>
      </c>
      <c r="F96" s="52"/>
      <c r="G96" s="46">
        <f>G97</f>
        <v>4</v>
      </c>
      <c r="H96" s="46">
        <f>H97</f>
        <v>4</v>
      </c>
      <c r="I96" s="47">
        <f t="shared" si="5"/>
        <v>100</v>
      </c>
      <c r="J96" s="46">
        <f t="shared" si="6"/>
        <v>0</v>
      </c>
    </row>
    <row r="97" spans="1:10" ht="25.5" outlineLevel="7">
      <c r="A97" s="28" t="s">
        <v>81</v>
      </c>
      <c r="B97" s="53" t="s">
        <v>3</v>
      </c>
      <c r="C97" s="53" t="s">
        <v>22</v>
      </c>
      <c r="D97" s="53" t="s">
        <v>17</v>
      </c>
      <c r="E97" s="53" t="s">
        <v>66</v>
      </c>
      <c r="F97" s="53" t="s">
        <v>9</v>
      </c>
      <c r="G97" s="46">
        <v>4</v>
      </c>
      <c r="H97" s="46">
        <v>4</v>
      </c>
      <c r="I97" s="47">
        <f t="shared" si="5"/>
        <v>100</v>
      </c>
      <c r="J97" s="46">
        <f t="shared" si="6"/>
        <v>0</v>
      </c>
    </row>
    <row r="98" spans="1:10" ht="25.5" hidden="1" outlineLevel="4">
      <c r="A98" s="30" t="s">
        <v>136</v>
      </c>
      <c r="B98" s="52" t="s">
        <v>3</v>
      </c>
      <c r="C98" s="52" t="s">
        <v>22</v>
      </c>
      <c r="D98" s="52" t="s">
        <v>17</v>
      </c>
      <c r="E98" s="52" t="s">
        <v>67</v>
      </c>
      <c r="F98" s="52"/>
      <c r="G98" s="46">
        <f>G99</f>
        <v>0</v>
      </c>
      <c r="H98" s="46">
        <f>H99</f>
        <v>0</v>
      </c>
      <c r="I98" s="47">
        <v>0</v>
      </c>
      <c r="J98" s="46">
        <f t="shared" si="6"/>
        <v>0</v>
      </c>
    </row>
    <row r="99" spans="1:10" ht="25.5" hidden="1" outlineLevel="7">
      <c r="A99" s="28" t="s">
        <v>81</v>
      </c>
      <c r="B99" s="53" t="s">
        <v>3</v>
      </c>
      <c r="C99" s="53" t="s">
        <v>22</v>
      </c>
      <c r="D99" s="53" t="s">
        <v>17</v>
      </c>
      <c r="E99" s="53" t="s">
        <v>67</v>
      </c>
      <c r="F99" s="53" t="s">
        <v>9</v>
      </c>
      <c r="G99" s="46">
        <v>0</v>
      </c>
      <c r="H99" s="46">
        <v>0</v>
      </c>
      <c r="I99" s="47">
        <v>0</v>
      </c>
      <c r="J99" s="46">
        <f t="shared" si="6"/>
        <v>0</v>
      </c>
    </row>
    <row r="100" spans="1:10" ht="15" outlineLevel="4" collapsed="1">
      <c r="A100" s="30" t="s">
        <v>137</v>
      </c>
      <c r="B100" s="52" t="s">
        <v>3</v>
      </c>
      <c r="C100" s="52" t="s">
        <v>22</v>
      </c>
      <c r="D100" s="52" t="s">
        <v>17</v>
      </c>
      <c r="E100" s="52" t="s">
        <v>68</v>
      </c>
      <c r="F100" s="52"/>
      <c r="G100" s="46">
        <f>G101</f>
        <v>22.3</v>
      </c>
      <c r="H100" s="46">
        <f>H101</f>
        <v>22.3</v>
      </c>
      <c r="I100" s="47">
        <f t="shared" si="5"/>
        <v>100</v>
      </c>
      <c r="J100" s="46">
        <f t="shared" si="6"/>
        <v>0</v>
      </c>
    </row>
    <row r="101" spans="1:10" ht="25.5" customHeight="1" outlineLevel="7">
      <c r="A101" s="28" t="s">
        <v>81</v>
      </c>
      <c r="B101" s="53" t="s">
        <v>3</v>
      </c>
      <c r="C101" s="53" t="s">
        <v>22</v>
      </c>
      <c r="D101" s="53" t="s">
        <v>17</v>
      </c>
      <c r="E101" s="53" t="s">
        <v>68</v>
      </c>
      <c r="F101" s="53" t="s">
        <v>9</v>
      </c>
      <c r="G101" s="46">
        <v>22.3</v>
      </c>
      <c r="H101" s="46">
        <v>22.3</v>
      </c>
      <c r="I101" s="47">
        <f t="shared" si="5"/>
        <v>100</v>
      </c>
      <c r="J101" s="46">
        <f t="shared" si="6"/>
        <v>0</v>
      </c>
    </row>
    <row r="102" spans="1:10" ht="20.25" customHeight="1" outlineLevel="7">
      <c r="A102" s="30" t="s">
        <v>153</v>
      </c>
      <c r="B102" s="52" t="s">
        <v>3</v>
      </c>
      <c r="C102" s="52" t="s">
        <v>46</v>
      </c>
      <c r="D102" s="52"/>
      <c r="E102" s="52"/>
      <c r="F102" s="52"/>
      <c r="G102" s="44">
        <f aca="true" t="shared" si="7" ref="G102:H105">G103</f>
        <v>7.5</v>
      </c>
      <c r="H102" s="44">
        <f t="shared" si="7"/>
        <v>7.5</v>
      </c>
      <c r="I102" s="47">
        <f t="shared" si="5"/>
        <v>100</v>
      </c>
      <c r="J102" s="46">
        <f t="shared" si="6"/>
        <v>0</v>
      </c>
    </row>
    <row r="103" spans="1:10" ht="29.25" customHeight="1" outlineLevel="7">
      <c r="A103" s="30" t="s">
        <v>154</v>
      </c>
      <c r="B103" s="52" t="s">
        <v>3</v>
      </c>
      <c r="C103" s="52" t="s">
        <v>46</v>
      </c>
      <c r="D103" s="52" t="s">
        <v>22</v>
      </c>
      <c r="E103" s="52"/>
      <c r="F103" s="52"/>
      <c r="G103" s="46">
        <f t="shared" si="7"/>
        <v>7.5</v>
      </c>
      <c r="H103" s="46">
        <f t="shared" si="7"/>
        <v>7.5</v>
      </c>
      <c r="I103" s="47">
        <f t="shared" si="5"/>
        <v>100</v>
      </c>
      <c r="J103" s="46">
        <f t="shared" si="6"/>
        <v>0</v>
      </c>
    </row>
    <row r="104" spans="1:10" ht="24.75" customHeight="1" outlineLevel="7">
      <c r="A104" s="28" t="s">
        <v>155</v>
      </c>
      <c r="B104" s="53" t="s">
        <v>3</v>
      </c>
      <c r="C104" s="53" t="s">
        <v>46</v>
      </c>
      <c r="D104" s="53" t="s">
        <v>22</v>
      </c>
      <c r="E104" s="53" t="s">
        <v>156</v>
      </c>
      <c r="F104" s="53"/>
      <c r="G104" s="46">
        <f t="shared" si="7"/>
        <v>7.5</v>
      </c>
      <c r="H104" s="46">
        <f t="shared" si="7"/>
        <v>7.5</v>
      </c>
      <c r="I104" s="47">
        <f t="shared" si="5"/>
        <v>100</v>
      </c>
      <c r="J104" s="46">
        <f t="shared" si="6"/>
        <v>0</v>
      </c>
    </row>
    <row r="105" spans="1:10" ht="24.75" customHeight="1" outlineLevel="7">
      <c r="A105" s="28" t="s">
        <v>96</v>
      </c>
      <c r="B105" s="53" t="s">
        <v>3</v>
      </c>
      <c r="C105" s="53" t="s">
        <v>46</v>
      </c>
      <c r="D105" s="53" t="s">
        <v>22</v>
      </c>
      <c r="E105" s="53" t="s">
        <v>53</v>
      </c>
      <c r="F105" s="53"/>
      <c r="G105" s="46">
        <f t="shared" si="7"/>
        <v>7.5</v>
      </c>
      <c r="H105" s="46">
        <f t="shared" si="7"/>
        <v>7.5</v>
      </c>
      <c r="I105" s="47">
        <f t="shared" si="5"/>
        <v>100</v>
      </c>
      <c r="J105" s="46">
        <f t="shared" si="6"/>
        <v>0</v>
      </c>
    </row>
    <row r="106" spans="1:10" ht="24.75" customHeight="1" outlineLevel="7">
      <c r="A106" s="28" t="s">
        <v>81</v>
      </c>
      <c r="B106" s="58" t="s">
        <v>3</v>
      </c>
      <c r="C106" s="58" t="s">
        <v>46</v>
      </c>
      <c r="D106" s="58" t="s">
        <v>22</v>
      </c>
      <c r="E106" s="53" t="s">
        <v>53</v>
      </c>
      <c r="F106" s="58" t="s">
        <v>9</v>
      </c>
      <c r="G106" s="46">
        <v>7.5</v>
      </c>
      <c r="H106" s="46">
        <v>7.5</v>
      </c>
      <c r="I106" s="47">
        <f t="shared" si="5"/>
        <v>100</v>
      </c>
      <c r="J106" s="46">
        <f t="shared" si="6"/>
        <v>0</v>
      </c>
    </row>
    <row r="107" spans="1:10" ht="15" customHeight="1" outlineLevel="1">
      <c r="A107" s="21" t="s">
        <v>72</v>
      </c>
      <c r="B107" s="52"/>
      <c r="C107" s="52" t="s">
        <v>23</v>
      </c>
      <c r="D107" s="52"/>
      <c r="E107" s="52"/>
      <c r="F107" s="52"/>
      <c r="G107" s="44">
        <f>G108+G114</f>
        <v>4602.299999999999</v>
      </c>
      <c r="H107" s="44">
        <f>H108+H114</f>
        <v>4509.099999999999</v>
      </c>
      <c r="I107" s="45">
        <f t="shared" si="5"/>
        <v>97.97492558068792</v>
      </c>
      <c r="J107" s="44">
        <f t="shared" si="6"/>
        <v>-93.19999999999982</v>
      </c>
    </row>
    <row r="108" spans="1:10" ht="15" outlineLevel="3">
      <c r="A108" s="30" t="s">
        <v>147</v>
      </c>
      <c r="B108" s="52" t="s">
        <v>3</v>
      </c>
      <c r="C108" s="52" t="s">
        <v>23</v>
      </c>
      <c r="D108" s="52" t="s">
        <v>4</v>
      </c>
      <c r="E108" s="52" t="s">
        <v>123</v>
      </c>
      <c r="F108" s="52"/>
      <c r="G108" s="46">
        <f>G109</f>
        <v>4189.9</v>
      </c>
      <c r="H108" s="46">
        <f>H109</f>
        <v>4096.7</v>
      </c>
      <c r="I108" s="47">
        <f t="shared" si="5"/>
        <v>97.77560323635409</v>
      </c>
      <c r="J108" s="46">
        <f t="shared" si="6"/>
        <v>-93.19999999999982</v>
      </c>
    </row>
    <row r="109" spans="1:10" ht="25.5" outlineLevel="4">
      <c r="A109" s="28" t="s">
        <v>138</v>
      </c>
      <c r="B109" s="53" t="s">
        <v>3</v>
      </c>
      <c r="C109" s="53" t="s">
        <v>23</v>
      </c>
      <c r="D109" s="53" t="s">
        <v>4</v>
      </c>
      <c r="E109" s="53" t="s">
        <v>139</v>
      </c>
      <c r="F109" s="53"/>
      <c r="G109" s="46">
        <f>G110</f>
        <v>4189.9</v>
      </c>
      <c r="H109" s="46">
        <f>H110</f>
        <v>4096.7</v>
      </c>
      <c r="I109" s="47">
        <f t="shared" si="5"/>
        <v>97.77560323635409</v>
      </c>
      <c r="J109" s="46">
        <f t="shared" si="6"/>
        <v>-93.19999999999982</v>
      </c>
    </row>
    <row r="110" spans="1:10" ht="25.5" outlineLevel="5">
      <c r="A110" s="28" t="s">
        <v>70</v>
      </c>
      <c r="B110" s="53" t="s">
        <v>3</v>
      </c>
      <c r="C110" s="53" t="s">
        <v>23</v>
      </c>
      <c r="D110" s="53" t="s">
        <v>4</v>
      </c>
      <c r="E110" s="53" t="s">
        <v>71</v>
      </c>
      <c r="F110" s="53"/>
      <c r="G110" s="46">
        <f>G111+G112+G113</f>
        <v>4189.9</v>
      </c>
      <c r="H110" s="46">
        <f>H111+H112+H113</f>
        <v>4096.7</v>
      </c>
      <c r="I110" s="47">
        <f t="shared" si="5"/>
        <v>97.77560323635409</v>
      </c>
      <c r="J110" s="46">
        <f t="shared" si="6"/>
        <v>-93.19999999999982</v>
      </c>
    </row>
    <row r="111" spans="1:10" ht="51" outlineLevel="7">
      <c r="A111" s="19" t="s">
        <v>6</v>
      </c>
      <c r="B111" s="58" t="s">
        <v>3</v>
      </c>
      <c r="C111" s="58" t="s">
        <v>23</v>
      </c>
      <c r="D111" s="58" t="s">
        <v>4</v>
      </c>
      <c r="E111" s="58" t="s">
        <v>71</v>
      </c>
      <c r="F111" s="58" t="s">
        <v>7</v>
      </c>
      <c r="G111" s="49">
        <v>3257.4</v>
      </c>
      <c r="H111" s="49">
        <v>3241</v>
      </c>
      <c r="I111" s="47">
        <f t="shared" si="5"/>
        <v>99.49653097562474</v>
      </c>
      <c r="J111" s="46">
        <f t="shared" si="6"/>
        <v>-16.40000000000009</v>
      </c>
    </row>
    <row r="112" spans="1:12" ht="25.5" outlineLevel="7">
      <c r="A112" s="19" t="s">
        <v>81</v>
      </c>
      <c r="B112" s="58" t="s">
        <v>3</v>
      </c>
      <c r="C112" s="58" t="s">
        <v>23</v>
      </c>
      <c r="D112" s="58" t="s">
        <v>4</v>
      </c>
      <c r="E112" s="58" t="s">
        <v>71</v>
      </c>
      <c r="F112" s="58" t="s">
        <v>9</v>
      </c>
      <c r="G112" s="49">
        <v>932.5</v>
      </c>
      <c r="H112" s="49">
        <v>855.7</v>
      </c>
      <c r="I112" s="47">
        <f t="shared" si="5"/>
        <v>91.76407506702414</v>
      </c>
      <c r="J112" s="46">
        <f t="shared" si="6"/>
        <v>-76.79999999999995</v>
      </c>
      <c r="K112" s="43"/>
      <c r="L112" s="43"/>
    </row>
    <row r="113" spans="1:10" ht="0.75" customHeight="1" outlineLevel="7">
      <c r="A113" s="19" t="s">
        <v>10</v>
      </c>
      <c r="B113" s="58" t="s">
        <v>3</v>
      </c>
      <c r="C113" s="58" t="s">
        <v>23</v>
      </c>
      <c r="D113" s="58" t="s">
        <v>4</v>
      </c>
      <c r="E113" s="58" t="s">
        <v>71</v>
      </c>
      <c r="F113" s="58" t="s">
        <v>11</v>
      </c>
      <c r="G113" s="49">
        <v>0</v>
      </c>
      <c r="H113" s="49">
        <v>0</v>
      </c>
      <c r="I113" s="47">
        <v>0</v>
      </c>
      <c r="J113" s="46">
        <f t="shared" si="6"/>
        <v>0</v>
      </c>
    </row>
    <row r="114" spans="1:10" ht="14.25" outlineLevel="5">
      <c r="A114" s="36" t="s">
        <v>69</v>
      </c>
      <c r="B114" s="56" t="s">
        <v>3</v>
      </c>
      <c r="C114" s="56" t="s">
        <v>23</v>
      </c>
      <c r="D114" s="56" t="s">
        <v>4</v>
      </c>
      <c r="E114" s="56" t="s">
        <v>80</v>
      </c>
      <c r="F114" s="56"/>
      <c r="G114" s="50">
        <f>G115</f>
        <v>412.4</v>
      </c>
      <c r="H114" s="50">
        <f>H115</f>
        <v>412.4</v>
      </c>
      <c r="I114" s="45">
        <f t="shared" si="5"/>
        <v>100</v>
      </c>
      <c r="J114" s="44">
        <f t="shared" si="6"/>
        <v>0</v>
      </c>
    </row>
    <row r="115" spans="1:10" ht="25.5" outlineLevel="7">
      <c r="A115" s="19" t="s">
        <v>81</v>
      </c>
      <c r="B115" s="58" t="s">
        <v>3</v>
      </c>
      <c r="C115" s="58" t="s">
        <v>23</v>
      </c>
      <c r="D115" s="58" t="s">
        <v>4</v>
      </c>
      <c r="E115" s="58" t="s">
        <v>80</v>
      </c>
      <c r="F115" s="58" t="s">
        <v>9</v>
      </c>
      <c r="G115" s="49">
        <v>412.4</v>
      </c>
      <c r="H115" s="49">
        <v>412.4</v>
      </c>
      <c r="I115" s="45">
        <f t="shared" si="5"/>
        <v>100</v>
      </c>
      <c r="J115" s="44">
        <f t="shared" si="6"/>
        <v>0</v>
      </c>
    </row>
    <row r="116" spans="1:10" ht="15" outlineLevel="7">
      <c r="A116" s="18" t="s">
        <v>24</v>
      </c>
      <c r="B116" s="58"/>
      <c r="C116" s="56" t="s">
        <v>25</v>
      </c>
      <c r="D116" s="58"/>
      <c r="E116" s="58"/>
      <c r="F116" s="58"/>
      <c r="G116" s="50">
        <f aca="true" t="shared" si="8" ref="G116:H119">G117</f>
        <v>219.4</v>
      </c>
      <c r="H116" s="50">
        <f t="shared" si="8"/>
        <v>218</v>
      </c>
      <c r="I116" s="45">
        <f t="shared" si="5"/>
        <v>99.36189608021878</v>
      </c>
      <c r="J116" s="44">
        <f t="shared" si="6"/>
        <v>-1.4000000000000057</v>
      </c>
    </row>
    <row r="117" spans="1:10" ht="15" outlineLevel="1">
      <c r="A117" s="19" t="s">
        <v>26</v>
      </c>
      <c r="B117" s="58" t="s">
        <v>3</v>
      </c>
      <c r="C117" s="58" t="s">
        <v>25</v>
      </c>
      <c r="D117" s="58" t="s">
        <v>4</v>
      </c>
      <c r="E117" s="58"/>
      <c r="F117" s="58"/>
      <c r="G117" s="49">
        <f t="shared" si="8"/>
        <v>219.4</v>
      </c>
      <c r="H117" s="49">
        <f t="shared" si="8"/>
        <v>218</v>
      </c>
      <c r="I117" s="47">
        <f t="shared" si="5"/>
        <v>99.36189608021878</v>
      </c>
      <c r="J117" s="46">
        <f t="shared" si="6"/>
        <v>-1.4000000000000057</v>
      </c>
    </row>
    <row r="118" spans="1:10" ht="25.5" outlineLevel="3">
      <c r="A118" s="19" t="s">
        <v>140</v>
      </c>
      <c r="B118" s="58" t="s">
        <v>3</v>
      </c>
      <c r="C118" s="58" t="s">
        <v>25</v>
      </c>
      <c r="D118" s="58" t="s">
        <v>4</v>
      </c>
      <c r="E118" s="58" t="s">
        <v>141</v>
      </c>
      <c r="F118" s="58"/>
      <c r="G118" s="49">
        <f t="shared" si="8"/>
        <v>219.4</v>
      </c>
      <c r="H118" s="49">
        <f t="shared" si="8"/>
        <v>218</v>
      </c>
      <c r="I118" s="47">
        <f t="shared" si="5"/>
        <v>99.36189608021878</v>
      </c>
      <c r="J118" s="46">
        <f t="shared" si="6"/>
        <v>-1.4000000000000057</v>
      </c>
    </row>
    <row r="119" spans="1:10" ht="38.25" outlineLevel="4">
      <c r="A119" s="19" t="s">
        <v>142</v>
      </c>
      <c r="B119" s="58" t="s">
        <v>3</v>
      </c>
      <c r="C119" s="58" t="s">
        <v>25</v>
      </c>
      <c r="D119" s="58" t="s">
        <v>4</v>
      </c>
      <c r="E119" s="58" t="s">
        <v>143</v>
      </c>
      <c r="F119" s="58"/>
      <c r="G119" s="49">
        <f t="shared" si="8"/>
        <v>219.4</v>
      </c>
      <c r="H119" s="49">
        <f t="shared" si="8"/>
        <v>218</v>
      </c>
      <c r="I119" s="47">
        <f t="shared" si="5"/>
        <v>99.36189608021878</v>
      </c>
      <c r="J119" s="46">
        <f t="shared" si="6"/>
        <v>-1.4000000000000057</v>
      </c>
    </row>
    <row r="120" spans="1:10" ht="15" customHeight="1" outlineLevel="7">
      <c r="A120" s="19" t="s">
        <v>27</v>
      </c>
      <c r="B120" s="58" t="s">
        <v>3</v>
      </c>
      <c r="C120" s="58" t="s">
        <v>25</v>
      </c>
      <c r="D120" s="58" t="s">
        <v>4</v>
      </c>
      <c r="E120" s="58" t="s">
        <v>143</v>
      </c>
      <c r="F120" s="58" t="s">
        <v>28</v>
      </c>
      <c r="G120" s="49">
        <v>219.4</v>
      </c>
      <c r="H120" s="49">
        <v>218</v>
      </c>
      <c r="I120" s="47">
        <f t="shared" si="5"/>
        <v>99.36189608021878</v>
      </c>
      <c r="J120" s="46">
        <f t="shared" si="6"/>
        <v>-1.4000000000000057</v>
      </c>
    </row>
    <row r="121" spans="1:10" ht="15" hidden="1" outlineLevel="7">
      <c r="A121" s="18" t="s">
        <v>82</v>
      </c>
      <c r="B121" s="58"/>
      <c r="C121" s="56" t="s">
        <v>14</v>
      </c>
      <c r="D121" s="58"/>
      <c r="E121" s="58"/>
      <c r="F121" s="58"/>
      <c r="G121" s="50">
        <f aca="true" t="shared" si="9" ref="G121:H125">G122</f>
        <v>0</v>
      </c>
      <c r="H121" s="50">
        <f t="shared" si="9"/>
        <v>0</v>
      </c>
      <c r="I121" s="45">
        <v>0</v>
      </c>
      <c r="J121" s="44">
        <f t="shared" si="6"/>
        <v>0</v>
      </c>
    </row>
    <row r="122" spans="1:10" ht="15" hidden="1" outlineLevel="1">
      <c r="A122" s="28" t="s">
        <v>84</v>
      </c>
      <c r="B122" s="53" t="s">
        <v>3</v>
      </c>
      <c r="C122" s="53" t="s">
        <v>14</v>
      </c>
      <c r="D122" s="53" t="s">
        <v>22</v>
      </c>
      <c r="E122" s="53"/>
      <c r="F122" s="53"/>
      <c r="G122" s="46">
        <f t="shared" si="9"/>
        <v>0</v>
      </c>
      <c r="H122" s="46">
        <f t="shared" si="9"/>
        <v>0</v>
      </c>
      <c r="I122" s="47">
        <v>0</v>
      </c>
      <c r="J122" s="46">
        <f t="shared" si="6"/>
        <v>0</v>
      </c>
    </row>
    <row r="123" spans="1:10" ht="25.5" hidden="1" outlineLevel="2">
      <c r="A123" s="28" t="s">
        <v>85</v>
      </c>
      <c r="B123" s="53" t="s">
        <v>3</v>
      </c>
      <c r="C123" s="53" t="s">
        <v>14</v>
      </c>
      <c r="D123" s="53" t="s">
        <v>22</v>
      </c>
      <c r="E123" s="53" t="s">
        <v>87</v>
      </c>
      <c r="F123" s="53"/>
      <c r="G123" s="46">
        <f t="shared" si="9"/>
        <v>0</v>
      </c>
      <c r="H123" s="46">
        <f t="shared" si="9"/>
        <v>0</v>
      </c>
      <c r="I123" s="47">
        <v>0</v>
      </c>
      <c r="J123" s="46">
        <f t="shared" si="6"/>
        <v>0</v>
      </c>
    </row>
    <row r="124" spans="1:10" ht="15" hidden="1" outlineLevel="3">
      <c r="A124" s="28" t="s">
        <v>84</v>
      </c>
      <c r="B124" s="53" t="s">
        <v>3</v>
      </c>
      <c r="C124" s="53" t="s">
        <v>14</v>
      </c>
      <c r="D124" s="53" t="s">
        <v>22</v>
      </c>
      <c r="E124" s="53" t="s">
        <v>88</v>
      </c>
      <c r="F124" s="53"/>
      <c r="G124" s="46">
        <f t="shared" si="9"/>
        <v>0</v>
      </c>
      <c r="H124" s="46">
        <f t="shared" si="9"/>
        <v>0</v>
      </c>
      <c r="I124" s="47">
        <v>0</v>
      </c>
      <c r="J124" s="46">
        <f t="shared" si="6"/>
        <v>0</v>
      </c>
    </row>
    <row r="125" spans="1:10" ht="15" hidden="1" outlineLevel="4">
      <c r="A125" s="28" t="s">
        <v>86</v>
      </c>
      <c r="B125" s="53" t="s">
        <v>3</v>
      </c>
      <c r="C125" s="53" t="s">
        <v>14</v>
      </c>
      <c r="D125" s="53" t="s">
        <v>22</v>
      </c>
      <c r="E125" s="53" t="s">
        <v>83</v>
      </c>
      <c r="F125" s="53"/>
      <c r="G125" s="46">
        <f t="shared" si="9"/>
        <v>0</v>
      </c>
      <c r="H125" s="46">
        <f t="shared" si="9"/>
        <v>0</v>
      </c>
      <c r="I125" s="47">
        <v>0</v>
      </c>
      <c r="J125" s="46">
        <f t="shared" si="6"/>
        <v>0</v>
      </c>
    </row>
    <row r="126" spans="1:10" ht="25.5" hidden="1" outlineLevel="7">
      <c r="A126" s="28" t="s">
        <v>81</v>
      </c>
      <c r="B126" s="53" t="s">
        <v>3</v>
      </c>
      <c r="C126" s="53" t="s">
        <v>14</v>
      </c>
      <c r="D126" s="53" t="s">
        <v>22</v>
      </c>
      <c r="E126" s="53" t="s">
        <v>83</v>
      </c>
      <c r="F126" s="53" t="s">
        <v>9</v>
      </c>
      <c r="G126" s="46">
        <v>0</v>
      </c>
      <c r="H126" s="46"/>
      <c r="I126" s="47">
        <v>0</v>
      </c>
      <c r="J126" s="46">
        <f t="shared" si="6"/>
        <v>0</v>
      </c>
    </row>
    <row r="127" spans="1:10" ht="25.5" outlineLevel="7">
      <c r="A127" s="21" t="s">
        <v>148</v>
      </c>
      <c r="B127" s="53"/>
      <c r="C127" s="52" t="s">
        <v>15</v>
      </c>
      <c r="D127" s="53"/>
      <c r="E127" s="53"/>
      <c r="F127" s="53"/>
      <c r="G127" s="44">
        <f aca="true" t="shared" si="10" ref="G127:H130">G128</f>
        <v>0.4</v>
      </c>
      <c r="H127" s="44">
        <f t="shared" si="10"/>
        <v>0</v>
      </c>
      <c r="I127" s="45">
        <f t="shared" si="5"/>
        <v>0</v>
      </c>
      <c r="J127" s="44">
        <f t="shared" si="6"/>
        <v>-0.4</v>
      </c>
    </row>
    <row r="128" spans="1:10" ht="15.75" customHeight="1" outlineLevel="1">
      <c r="A128" s="28" t="s">
        <v>92</v>
      </c>
      <c r="B128" s="53" t="s">
        <v>3</v>
      </c>
      <c r="C128" s="53" t="s">
        <v>15</v>
      </c>
      <c r="D128" s="53" t="s">
        <v>4</v>
      </c>
      <c r="E128" s="53"/>
      <c r="F128" s="53"/>
      <c r="G128" s="46">
        <f t="shared" si="10"/>
        <v>0.4</v>
      </c>
      <c r="H128" s="46">
        <f t="shared" si="10"/>
        <v>0</v>
      </c>
      <c r="I128" s="47">
        <f t="shared" si="5"/>
        <v>0</v>
      </c>
      <c r="J128" s="46">
        <f t="shared" si="6"/>
        <v>-0.4</v>
      </c>
    </row>
    <row r="129" spans="1:10" ht="15.75" customHeight="1" outlineLevel="3">
      <c r="A129" s="28" t="s">
        <v>90</v>
      </c>
      <c r="B129" s="53" t="s">
        <v>3</v>
      </c>
      <c r="C129" s="53" t="s">
        <v>15</v>
      </c>
      <c r="D129" s="53" t="s">
        <v>4</v>
      </c>
      <c r="E129" s="53" t="s">
        <v>144</v>
      </c>
      <c r="F129" s="53"/>
      <c r="G129" s="46">
        <f t="shared" si="10"/>
        <v>0.4</v>
      </c>
      <c r="H129" s="46">
        <f t="shared" si="10"/>
        <v>0</v>
      </c>
      <c r="I129" s="47">
        <f t="shared" si="5"/>
        <v>0</v>
      </c>
      <c r="J129" s="46">
        <f t="shared" si="6"/>
        <v>-0.4</v>
      </c>
    </row>
    <row r="130" spans="1:10" ht="15.75" customHeight="1" outlineLevel="4">
      <c r="A130" s="28" t="s">
        <v>91</v>
      </c>
      <c r="B130" s="53" t="s">
        <v>3</v>
      </c>
      <c r="C130" s="53" t="s">
        <v>15</v>
      </c>
      <c r="D130" s="53" t="s">
        <v>4</v>
      </c>
      <c r="E130" s="53" t="s">
        <v>145</v>
      </c>
      <c r="F130" s="53"/>
      <c r="G130" s="46">
        <f t="shared" si="10"/>
        <v>0.4</v>
      </c>
      <c r="H130" s="46">
        <f t="shared" si="10"/>
        <v>0</v>
      </c>
      <c r="I130" s="47">
        <f t="shared" si="5"/>
        <v>0</v>
      </c>
      <c r="J130" s="46">
        <f t="shared" si="6"/>
        <v>-0.4</v>
      </c>
    </row>
    <row r="131" spans="1:10" ht="15.75" customHeight="1" outlineLevel="7">
      <c r="A131" s="28" t="s">
        <v>146</v>
      </c>
      <c r="B131" s="53" t="s">
        <v>3</v>
      </c>
      <c r="C131" s="53" t="s">
        <v>15</v>
      </c>
      <c r="D131" s="53" t="s">
        <v>4</v>
      </c>
      <c r="E131" s="53" t="s">
        <v>145</v>
      </c>
      <c r="F131" s="53" t="s">
        <v>93</v>
      </c>
      <c r="G131" s="46">
        <v>0.4</v>
      </c>
      <c r="H131" s="46"/>
      <c r="I131" s="47">
        <f t="shared" si="5"/>
        <v>0</v>
      </c>
      <c r="J131" s="46">
        <f t="shared" si="6"/>
        <v>-0.4</v>
      </c>
    </row>
    <row r="132" spans="1:11" ht="13.5" customHeight="1">
      <c r="A132" s="22" t="s">
        <v>29</v>
      </c>
      <c r="B132" s="62" t="s">
        <v>30</v>
      </c>
      <c r="C132" s="63" t="s">
        <v>30</v>
      </c>
      <c r="D132" s="63" t="s">
        <v>30</v>
      </c>
      <c r="E132" s="64" t="s">
        <v>30</v>
      </c>
      <c r="F132" s="64" t="s">
        <v>30</v>
      </c>
      <c r="G132" s="51">
        <f>G10</f>
        <v>18944.200000000004</v>
      </c>
      <c r="H132" s="51">
        <f>H10</f>
        <v>16460.100000000002</v>
      </c>
      <c r="I132" s="45">
        <f t="shared" si="5"/>
        <v>86.88727948395815</v>
      </c>
      <c r="J132" s="44">
        <f t="shared" si="6"/>
        <v>-2484.100000000002</v>
      </c>
      <c r="K132" s="29">
        <f>H132-G132</f>
        <v>-2484.100000000002</v>
      </c>
    </row>
    <row r="133" spans="1:8" ht="12.75">
      <c r="A133" s="14"/>
      <c r="G133" s="12"/>
      <c r="H133" s="9"/>
    </row>
    <row r="134" spans="1:7" ht="12.75">
      <c r="A134" s="14"/>
      <c r="C134" s="1"/>
      <c r="D134" s="1"/>
      <c r="G134" s="13"/>
    </row>
    <row r="135" spans="1:10" ht="15.75">
      <c r="A135" s="15" t="s">
        <v>162</v>
      </c>
      <c r="B135" s="10"/>
      <c r="C135" s="11"/>
      <c r="D135" s="11"/>
      <c r="G135" s="12"/>
      <c r="I135" s="67" t="s">
        <v>149</v>
      </c>
      <c r="J135" s="68"/>
    </row>
    <row r="136" spans="1:7" ht="15.75">
      <c r="A136" s="15"/>
      <c r="B136" s="10"/>
      <c r="C136" s="11"/>
      <c r="D136" s="11"/>
      <c r="G136" s="12"/>
    </row>
    <row r="137" spans="1:7" ht="12.75">
      <c r="A137" s="14"/>
      <c r="G137" s="12"/>
    </row>
    <row r="138" spans="1:7" ht="12.75">
      <c r="A138" s="14"/>
      <c r="G138" s="12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</sheetData>
  <sheetProtection/>
  <mergeCells count="13">
    <mergeCell ref="G4:J4"/>
    <mergeCell ref="G7:G8"/>
    <mergeCell ref="A7:A8"/>
    <mergeCell ref="B7:F7"/>
    <mergeCell ref="I135:J135"/>
    <mergeCell ref="C1:G1"/>
    <mergeCell ref="H7:H8"/>
    <mergeCell ref="I7:I8"/>
    <mergeCell ref="H1:J1"/>
    <mergeCell ref="G2:J2"/>
    <mergeCell ref="F3:J3"/>
    <mergeCell ref="A5:J5"/>
    <mergeCell ref="J7:J8"/>
  </mergeCells>
  <printOptions/>
  <pageMargins left="0.65" right="0" top="0" bottom="0" header="0.3937007874015748" footer="0.3937007874015748"/>
  <pageSetup firstPageNumber="116" useFirstPageNumber="1"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2023-05-01T05:01:18Z</cp:lastPrinted>
  <dcterms:created xsi:type="dcterms:W3CDTF">2013-12-03T08:24:25Z</dcterms:created>
  <dcterms:modified xsi:type="dcterms:W3CDTF">2023-05-01T05:01:59Z</dcterms:modified>
  <cp:category/>
  <cp:version/>
  <cp:contentType/>
  <cp:contentStatus/>
</cp:coreProperties>
</file>