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10" activeTab="1"/>
  </bookViews>
  <sheets>
    <sheet name="источники 23" sheetId="1" r:id="rId1"/>
    <sheet name="источники 2024,25 (2)" sheetId="2" r:id="rId2"/>
    <sheet name="Лист1" sheetId="3" r:id="rId3"/>
  </sheets>
  <externalReferences>
    <externalReference r:id="rId6"/>
  </externalReferences>
  <definedNames>
    <definedName name="_xlnm.Print_Titles" localSheetId="1">'источники 2024,25 (2)'!$14:$14</definedName>
    <definedName name="_xlnm.Print_Titles" localSheetId="0">'источники 23'!$12:$12</definedName>
    <definedName name="_xlnm.Print_Area" localSheetId="1">'источники 2024,25 (2)'!$A$1:$C$43</definedName>
    <definedName name="_xlnm.Print_Area" localSheetId="0">'источники 23'!$A$1:$D$41</definedName>
  </definedNames>
  <calcPr fullCalcOnLoad="1"/>
</workbook>
</file>

<file path=xl/sharedStrings.xml><?xml version="1.0" encoding="utf-8"?>
<sst xmlns="http://schemas.openxmlformats.org/spreadsheetml/2006/main" count="137" uniqueCount="76">
  <si>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</si>
  <si>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</si>
  <si>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</si>
  <si>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</si>
  <si>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</si>
  <si>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</si>
  <si>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</si>
  <si>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</si>
  <si>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</si>
  <si>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</si>
  <si>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</si>
  <si>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</si>
  <si>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</si>
  <si>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тыс.рублей</t>
  </si>
  <si>
    <t>Источники финансирования дефицита бюджетов - всего</t>
  </si>
  <si>
    <t>000 90 00 00 00 00 0000 000</t>
  </si>
  <si>
    <t>901 01 02 00 00 00 0000 000</t>
  </si>
  <si>
    <t>901 01 02 00 00 00 0000 700</t>
  </si>
  <si>
    <t>901 01 02 00 00 00 0000 800</t>
  </si>
  <si>
    <t>901 01 03 00 00 00 0000 700</t>
  </si>
  <si>
    <t>901 01 03 00 00 00 0000 800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</si>
  <si>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</si>
  <si>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</si>
  <si>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</si>
  <si>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</si>
  <si>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</si>
  <si>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</si>
  <si>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</si>
  <si>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901 01 02 00 00 10 0000 710</t>
  </si>
  <si>
    <t>901 01 02 00 00 10 0000 810</t>
  </si>
  <si>
    <t>901 01 03 00 00 10 0000 710</t>
  </si>
  <si>
    <t>901 01 03 00 00 10 0000 810</t>
  </si>
  <si>
    <t>901 01 05 02 01 10 0000 610</t>
  </si>
  <si>
    <t>Привлечение кредитов от кредитных организаций в валюте Российской Федерации</t>
  </si>
  <si>
    <t>Ппривлечение бюджетных кредитов от других бюджетов бюджетной системы Российской Федерации в валюте Российской Федерации</t>
  </si>
  <si>
    <t>Ппривлечение кредитов от других бюджетов бюджетной системы Российской Федерации бюджетами (городских округов; муниципальных районов; сельских поселений; городских поселений ) Российской Федерации в валюте Российской Федерации</t>
  </si>
  <si>
    <t>Погашение бюджетами (городских округов; муниципальных районов; сельских поселений; городских поселений ) Российской Федерации кредитов из других бюджетов бюджетной системы Российской Федерации в валюте Российской Федерации</t>
  </si>
  <si>
    <t>901 01 05 02 01 10 0000 510</t>
  </si>
  <si>
    <t>810 01 05 02 01 02 0000 510</t>
  </si>
  <si>
    <t>Иные источники внутреннего финансирования дефицитов бюджетов</t>
  </si>
  <si>
    <t>001 01 06 00 00 00 0000 000</t>
  </si>
  <si>
    <t>Прогнозируемые  источники  внутреннего  финансирования</t>
  </si>
  <si>
    <t>2023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</si>
  <si>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</si>
  <si>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</si>
  <si>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</si>
  <si>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</si>
  <si>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</t>
  </si>
  <si>
    <t>сумма расходов с усл утв</t>
  </si>
  <si>
    <t>Бадарминского муниципального образования</t>
  </si>
  <si>
    <t xml:space="preserve"> дефицита  бюджета  Бадарминского  муниципального  образования</t>
  </si>
  <si>
    <t xml:space="preserve">Председатель Думы,  </t>
  </si>
  <si>
    <t>Итого</t>
  </si>
  <si>
    <t>Предельный объем долга (доходы-безвозмездные)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</si>
  <si>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</si>
  <si>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</si>
  <si>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</si>
  <si>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</si>
  <si>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</si>
  <si>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</si>
  <si>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увеличение остатков</t>
  </si>
  <si>
    <t>уменьшение остатков</t>
  </si>
  <si>
    <t>изменение остатков</t>
  </si>
  <si>
    <t>А.Н. Рысенков</t>
  </si>
  <si>
    <t>на  2023 год</t>
  </si>
  <si>
    <t>000 01 00 00 00 00 0000 000</t>
  </si>
  <si>
    <t>2024 год</t>
  </si>
  <si>
    <t>2025 год</t>
  </si>
  <si>
    <t>Глава Бадарминского муниципального  образования</t>
  </si>
  <si>
    <t xml:space="preserve">пятого созыва  от 28.12.2022  № 5/1  </t>
  </si>
  <si>
    <t xml:space="preserve">Приложение № 1 к решению Думы </t>
  </si>
  <si>
    <t xml:space="preserve">Приложение № 10 к решению Думы </t>
  </si>
  <si>
    <t xml:space="preserve"> пятого созыва от 27 апреля 2023 года  № 7/1    </t>
  </si>
  <si>
    <t>Приложение № 11 к решению Думы</t>
  </si>
  <si>
    <t>Бадарминского муниипального образования</t>
  </si>
  <si>
    <t>пятого созыва от 28 декабря 2022 года № 5/1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</si>
</sst>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000"/>
    <numFmt numFmtId="185" formatCode="0.000"/>
    <numFmt numFmtId="186" formatCode="0.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wrapText="1"/>
    </xf>
    <xf numFmtId="182" fontId="7" fillId="0" borderId="11" xfId="0" applyNumberFormat="1" applyFont="1" applyFill="1" applyBorder="1" applyAlignment="1">
      <alignment horizontal="center"/>
    </xf>
    <xf numFmtId="18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182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183" fontId="12" fillId="0" borderId="0" xfId="0" applyNumberFormat="1" applyFon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12" fillId="0" borderId="0" xfId="0" applyNumberFormat="1" applyFont="1" applyAlignment="1">
      <alignment/>
    </xf>
    <xf numFmtId="182" fontId="30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BNZ.63312fbef11028\&#8470;%209%20(&#1080;&#1089;&#1090;&#1086;&#1095;&#1085;&#1080;&#1082;&#1080;)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свод бюджет"/>
    </sheetNames>
    <sheetDataSet>
      <sheetData sheetId="0">
        <row r="13">
          <cell r="C13">
            <v>126.7</v>
          </cell>
        </row>
        <row r="15">
          <cell r="C15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">
      <selection activeCell="B2" sqref="B2:D2"/>
    </sheetView>
  </sheetViews>
  <sheetFormatPr defaultColWidth="9.00390625" defaultRowHeight="12.75"/>
  <cols>
    <col min="1" max="1" width="53.75390625" style="5" customWidth="1"/>
    <col min="2" max="2" width="34.375" style="5" customWidth="1"/>
    <col min="3" max="4" width="12.625" style="5" customWidth="1"/>
    <col min="5" max="5" width="10.25390625" style="3" bestFit="1" customWidth="1"/>
    <col min="6" max="16384" width="9.125" style="3" customWidth="1"/>
  </cols>
  <sheetData>
    <row r="1" spans="1:4" ht="15.75">
      <c r="A1" s="13"/>
      <c r="B1" s="53"/>
      <c r="C1" s="53"/>
      <c r="D1" s="49"/>
    </row>
    <row r="2" spans="1:4" ht="15.75">
      <c r="A2" s="18"/>
      <c r="B2" s="53" t="s">
        <v>70</v>
      </c>
      <c r="C2" s="53"/>
      <c r="D2" s="53"/>
    </row>
    <row r="3" spans="1:4" ht="15.75">
      <c r="A3" s="14"/>
      <c r="B3" s="53" t="s">
        <v>49</v>
      </c>
      <c r="C3" s="53"/>
      <c r="D3" s="53"/>
    </row>
    <row r="4" spans="1:4" ht="15.75">
      <c r="A4"/>
      <c r="B4" s="53" t="s">
        <v>69</v>
      </c>
      <c r="C4" s="53"/>
      <c r="D4" s="53"/>
    </row>
    <row r="5" spans="1:4" ht="15.75">
      <c r="A5" s="14"/>
      <c r="B5" s="53"/>
      <c r="C5" s="53"/>
      <c r="D5" s="49"/>
    </row>
    <row r="6" spans="1:4" ht="15.75">
      <c r="A6"/>
      <c r="B6" s="57"/>
      <c r="C6" s="57"/>
      <c r="D6" s="48"/>
    </row>
    <row r="8" spans="1:4" ht="15.75">
      <c r="A8" s="54" t="s">
        <v>41</v>
      </c>
      <c r="B8" s="54"/>
      <c r="C8" s="54"/>
      <c r="D8" s="51"/>
    </row>
    <row r="9" spans="1:4" s="2" customFormat="1" ht="15.75">
      <c r="A9" s="58" t="s">
        <v>50</v>
      </c>
      <c r="B9" s="58"/>
      <c r="C9" s="58"/>
      <c r="D9" s="50"/>
    </row>
    <row r="10" spans="1:4" s="2" customFormat="1" ht="15.75">
      <c r="A10" s="54" t="s">
        <v>64</v>
      </c>
      <c r="B10" s="54"/>
      <c r="C10" s="54"/>
      <c r="D10" s="51"/>
    </row>
    <row r="11" spans="1:7" s="2" customFormat="1" ht="15.75">
      <c r="A11" s="4"/>
      <c r="B11" s="4"/>
      <c r="C11" s="7" t="s">
        <v>13</v>
      </c>
      <c r="D11" s="7"/>
      <c r="E11" s="22"/>
      <c r="F11" s="22"/>
      <c r="G11" s="22"/>
    </row>
    <row r="12" spans="1:7" s="2" customFormat="1" ht="15.75">
      <c r="A12" s="32" t="s">
        <v>0</v>
      </c>
      <c r="B12" s="15" t="s">
        <v>1</v>
      </c>
      <c r="C12" s="31" t="s">
        <v>66</v>
      </c>
      <c r="D12" s="31" t="s">
        <v>67</v>
      </c>
      <c r="E12" s="24"/>
      <c r="F12" s="25"/>
      <c r="G12" s="22"/>
    </row>
    <row r="13" spans="1:7" s="2" customFormat="1" ht="31.5" hidden="1">
      <c r="A13" s="19" t="s">
        <v>14</v>
      </c>
      <c r="B13" s="29" t="s">
        <v>15</v>
      </c>
      <c r="C13" s="30">
        <f>C14+C25</f>
        <v>138.8</v>
      </c>
      <c r="D13" s="30">
        <f>D14+D25</f>
        <v>142.3</v>
      </c>
      <c r="E13" s="23"/>
      <c r="F13" s="26"/>
      <c r="G13" s="22"/>
    </row>
    <row r="14" spans="1:8" s="2" customFormat="1" ht="31.5">
      <c r="A14" s="19" t="s">
        <v>8</v>
      </c>
      <c r="B14" s="47" t="s">
        <v>65</v>
      </c>
      <c r="C14" s="33">
        <f>C15</f>
        <v>138.8</v>
      </c>
      <c r="D14" s="33">
        <f>D15</f>
        <v>142.3</v>
      </c>
      <c r="E14" s="23"/>
      <c r="F14" s="26"/>
      <c r="G14" s="22"/>
      <c r="H14" s="1"/>
    </row>
    <row r="15" spans="1:7" s="2" customFormat="1" ht="32.25" customHeight="1">
      <c r="A15" s="19" t="s">
        <v>9</v>
      </c>
      <c r="B15" s="37" t="s">
        <v>16</v>
      </c>
      <c r="C15" s="33">
        <f>C16-C18</f>
        <v>138.8</v>
      </c>
      <c r="D15" s="33">
        <f>D16-D18</f>
        <v>142.3</v>
      </c>
      <c r="E15" s="23"/>
      <c r="F15" s="26"/>
      <c r="G15" s="22"/>
    </row>
    <row r="16" spans="1:8" s="2" customFormat="1" ht="31.5">
      <c r="A16" s="19" t="s">
        <v>33</v>
      </c>
      <c r="B16" s="38" t="s">
        <v>17</v>
      </c>
      <c r="C16" s="34">
        <f>C17</f>
        <v>138.8</v>
      </c>
      <c r="D16" s="34">
        <f>D17</f>
        <v>143.3</v>
      </c>
      <c r="E16" s="23"/>
      <c r="F16" s="26"/>
      <c r="G16" s="22"/>
      <c r="H16" s="1"/>
    </row>
    <row r="17" spans="1:7" s="2" customFormat="1" ht="33" customHeight="1">
      <c r="A17" s="16" t="s">
        <v>43</v>
      </c>
      <c r="B17" s="38" t="s">
        <v>28</v>
      </c>
      <c r="C17" s="34">
        <v>138.8</v>
      </c>
      <c r="D17" s="34">
        <v>143.3</v>
      </c>
      <c r="E17" s="23" t="s">
        <v>47</v>
      </c>
      <c r="F17" s="26"/>
      <c r="G17" s="22"/>
    </row>
    <row r="18" spans="1:7" s="2" customFormat="1" ht="31.5">
      <c r="A18" s="16" t="s">
        <v>10</v>
      </c>
      <c r="B18" s="38" t="s">
        <v>18</v>
      </c>
      <c r="C18" s="34">
        <f>C19</f>
        <v>0</v>
      </c>
      <c r="D18" s="34">
        <f>D19</f>
        <v>1</v>
      </c>
      <c r="E18" s="23"/>
      <c r="F18" s="21"/>
      <c r="G18" s="22"/>
    </row>
    <row r="19" spans="1:7" s="2" customFormat="1" ht="47.25">
      <c r="A19" s="16" t="s">
        <v>44</v>
      </c>
      <c r="B19" s="38" t="s">
        <v>29</v>
      </c>
      <c r="C19" s="34">
        <v>0</v>
      </c>
      <c r="D19" s="34">
        <v>1</v>
      </c>
      <c r="E19" s="23"/>
      <c r="F19" s="21"/>
      <c r="G19" s="27"/>
    </row>
    <row r="20" spans="1:7" s="2" customFormat="1" ht="31.5" hidden="1">
      <c r="A20" s="16" t="s">
        <v>12</v>
      </c>
      <c r="B20" s="37" t="s">
        <v>21</v>
      </c>
      <c r="C20" s="33">
        <f>C21+C23</f>
        <v>0</v>
      </c>
      <c r="D20" s="33">
        <f>D21+D23</f>
        <v>0</v>
      </c>
      <c r="E20" s="23"/>
      <c r="F20" s="21"/>
      <c r="G20" s="22"/>
    </row>
    <row r="21" spans="1:7" ht="47.25" hidden="1">
      <c r="A21" s="16" t="s">
        <v>34</v>
      </c>
      <c r="B21" s="38" t="s">
        <v>19</v>
      </c>
      <c r="C21" s="34">
        <f>C22</f>
        <v>0</v>
      </c>
      <c r="D21" s="34">
        <f>D22</f>
        <v>0</v>
      </c>
      <c r="E21" s="23"/>
      <c r="F21" s="21"/>
      <c r="G21" s="28"/>
    </row>
    <row r="22" spans="1:7" s="2" customFormat="1" ht="94.5" hidden="1">
      <c r="A22" s="16" t="s">
        <v>35</v>
      </c>
      <c r="B22" s="38" t="s">
        <v>30</v>
      </c>
      <c r="C22" s="34">
        <v>0</v>
      </c>
      <c r="D22" s="34">
        <v>0</v>
      </c>
      <c r="E22" s="23"/>
      <c r="F22" s="21"/>
      <c r="G22" s="22"/>
    </row>
    <row r="23" spans="1:7" ht="47.25" hidden="1">
      <c r="A23" s="16" t="s">
        <v>11</v>
      </c>
      <c r="B23" s="38" t="s">
        <v>20</v>
      </c>
      <c r="C23" s="35">
        <v>0</v>
      </c>
      <c r="D23" s="35">
        <v>0</v>
      </c>
      <c r="E23" s="23"/>
      <c r="F23" s="21"/>
      <c r="G23" s="28"/>
    </row>
    <row r="24" spans="1:7" s="2" customFormat="1" ht="94.5" hidden="1">
      <c r="A24" s="16" t="s">
        <v>36</v>
      </c>
      <c r="B24" s="38" t="s">
        <v>31</v>
      </c>
      <c r="C24" s="35">
        <v>0</v>
      </c>
      <c r="D24" s="35">
        <v>0</v>
      </c>
      <c r="E24" s="23"/>
      <c r="F24" s="21"/>
      <c r="G24" s="22"/>
    </row>
    <row r="25" spans="1:8" s="2" customFormat="1" ht="31.5">
      <c r="A25" s="19" t="s">
        <v>12</v>
      </c>
      <c r="B25" s="37" t="s">
        <v>21</v>
      </c>
      <c r="C25" s="46">
        <f>C29+C34</f>
        <v>0</v>
      </c>
      <c r="D25" s="46">
        <f>D29+D34</f>
        <v>0</v>
      </c>
      <c r="E25" s="23"/>
      <c r="F25" s="21"/>
      <c r="G25" s="22"/>
      <c r="H25" s="1"/>
    </row>
    <row r="26" spans="1:7" s="2" customFormat="1" ht="15.75">
      <c r="A26" s="19" t="s">
        <v>2</v>
      </c>
      <c r="B26" s="38" t="s">
        <v>22</v>
      </c>
      <c r="C26" s="35">
        <f>C27</f>
        <v>-14479.6</v>
      </c>
      <c r="D26" s="35">
        <f>D27</f>
        <v>-14744.2</v>
      </c>
      <c r="E26" s="23"/>
      <c r="F26" s="21"/>
      <c r="G26" s="27"/>
    </row>
    <row r="27" spans="1:7" ht="15.75">
      <c r="A27" s="16" t="s">
        <v>3</v>
      </c>
      <c r="B27" s="38" t="s">
        <v>23</v>
      </c>
      <c r="C27" s="36">
        <f>C28</f>
        <v>-14479.6</v>
      </c>
      <c r="D27" s="36">
        <f>D28</f>
        <v>-14744.2</v>
      </c>
      <c r="E27" s="23"/>
      <c r="F27" s="21"/>
      <c r="G27" s="27"/>
    </row>
    <row r="28" spans="1:7" ht="17.25" customHeight="1">
      <c r="A28" s="16" t="s">
        <v>4</v>
      </c>
      <c r="B28" s="38" t="s">
        <v>24</v>
      </c>
      <c r="C28" s="36">
        <f>C29+C30</f>
        <v>-14479.6</v>
      </c>
      <c r="D28" s="36">
        <f>D29+D30</f>
        <v>-14744.2</v>
      </c>
      <c r="E28" s="23"/>
      <c r="F28" s="21"/>
      <c r="G28" s="27"/>
    </row>
    <row r="29" spans="1:7" ht="31.5">
      <c r="A29" s="16" t="s">
        <v>45</v>
      </c>
      <c r="B29" s="38" t="s">
        <v>37</v>
      </c>
      <c r="C29" s="36">
        <f>-C34</f>
        <v>-14479.6</v>
      </c>
      <c r="D29" s="36">
        <f>-D34</f>
        <v>-14744.2</v>
      </c>
      <c r="E29" s="23"/>
      <c r="F29" s="21"/>
      <c r="G29" s="27"/>
    </row>
    <row r="30" spans="1:7" ht="15.75" hidden="1">
      <c r="A30" s="16" t="s">
        <v>5</v>
      </c>
      <c r="B30" s="39" t="s">
        <v>38</v>
      </c>
      <c r="C30" s="34"/>
      <c r="D30" s="34"/>
      <c r="E30" s="23"/>
      <c r="F30" s="21"/>
      <c r="G30" s="28"/>
    </row>
    <row r="31" spans="1:7" s="2" customFormat="1" ht="15.75">
      <c r="A31" s="16" t="s">
        <v>6</v>
      </c>
      <c r="B31" s="38" t="s">
        <v>25</v>
      </c>
      <c r="C31" s="34">
        <f aca="true" t="shared" si="0" ref="C31:D33">C32</f>
        <v>14479.6</v>
      </c>
      <c r="D31" s="34">
        <f t="shared" si="0"/>
        <v>14744.2</v>
      </c>
      <c r="E31" s="23" t="s">
        <v>48</v>
      </c>
      <c r="F31" s="21"/>
      <c r="G31" s="22"/>
    </row>
    <row r="32" spans="1:4" ht="31.5">
      <c r="A32" s="17" t="s">
        <v>7</v>
      </c>
      <c r="B32" s="15" t="s">
        <v>26</v>
      </c>
      <c r="C32" s="36">
        <f t="shared" si="0"/>
        <v>14479.6</v>
      </c>
      <c r="D32" s="36">
        <f t="shared" si="0"/>
        <v>14744.2</v>
      </c>
    </row>
    <row r="33" spans="1:4" ht="31.5">
      <c r="A33" s="16" t="s">
        <v>46</v>
      </c>
      <c r="B33" s="38" t="s">
        <v>27</v>
      </c>
      <c r="C33" s="36">
        <f t="shared" si="0"/>
        <v>14479.6</v>
      </c>
      <c r="D33" s="36">
        <f t="shared" si="0"/>
        <v>14744.2</v>
      </c>
    </row>
    <row r="34" spans="1:4" ht="31.5">
      <c r="A34" s="16" t="s">
        <v>46</v>
      </c>
      <c r="B34" s="38" t="s">
        <v>32</v>
      </c>
      <c r="C34" s="36">
        <v>14479.6</v>
      </c>
      <c r="D34" s="36">
        <v>14744.2</v>
      </c>
    </row>
    <row r="35" spans="1:4" s="6" customFormat="1" ht="29.25" customHeight="1" hidden="1">
      <c r="A35" s="8" t="s">
        <v>39</v>
      </c>
      <c r="B35" s="9" t="s">
        <v>40</v>
      </c>
      <c r="C35" s="20"/>
      <c r="D35" s="52"/>
    </row>
    <row r="36" spans="1:4" s="6" customFormat="1" ht="27.75" customHeight="1" hidden="1">
      <c r="A36" s="10"/>
      <c r="B36" s="11"/>
      <c r="C36" s="12"/>
      <c r="D36" s="52"/>
    </row>
    <row r="39" spans="1:4" ht="2.25" customHeight="1">
      <c r="A39" s="55"/>
      <c r="B39" s="55"/>
      <c r="C39" s="7"/>
      <c r="D39" s="7"/>
    </row>
    <row r="40" spans="1:4" ht="15.75">
      <c r="A40" s="7" t="s">
        <v>51</v>
      </c>
      <c r="B40" s="7"/>
      <c r="C40" s="7"/>
      <c r="D40" s="7"/>
    </row>
    <row r="41" spans="1:4" ht="15.75">
      <c r="A41" s="7" t="s">
        <v>68</v>
      </c>
      <c r="B41" s="56" t="s">
        <v>63</v>
      </c>
      <c r="C41" s="56"/>
      <c r="D41" s="56"/>
    </row>
    <row r="42" spans="1:4" ht="15.75">
      <c r="A42" s="7"/>
      <c r="B42" s="7"/>
      <c r="C42" s="7"/>
      <c r="D42" s="7"/>
    </row>
    <row r="47" ht="12.75">
      <c r="G47" s="5"/>
    </row>
  </sheetData>
  <sheetProtection/>
  <mergeCells count="11">
    <mergeCell ref="A10:C10"/>
    <mergeCell ref="A39:B39"/>
    <mergeCell ref="B41:D41"/>
    <mergeCell ref="B5:C5"/>
    <mergeCell ref="B6:C6"/>
    <mergeCell ref="A8:C8"/>
    <mergeCell ref="A9:C9"/>
    <mergeCell ref="B1:C1"/>
    <mergeCell ref="B2:D2"/>
    <mergeCell ref="B3:D3"/>
    <mergeCell ref="B4:D4"/>
  </mergeCells>
  <printOptions/>
  <pageMargins left="0.7874015748031497" right="0.31496062992125984" top="0.7874015748031497" bottom="0.5511811023622047" header="0.35433070866141736" footer="0.35433070866141736"/>
  <pageSetup fitToHeight="2"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62.75390625" style="5" customWidth="1"/>
    <col min="2" max="2" width="34.375" style="5" customWidth="1"/>
    <col min="3" max="3" width="12.625" style="5" customWidth="1"/>
    <col min="4" max="4" width="10.25390625" style="3" bestFit="1" customWidth="1"/>
    <col min="5" max="16384" width="9.125" style="3" customWidth="1"/>
  </cols>
  <sheetData>
    <row r="1" spans="1:3" ht="15.75">
      <c r="A1" s="13"/>
      <c r="B1" s="53"/>
      <c r="C1" s="53"/>
    </row>
    <row r="2" spans="1:3" ht="15.75">
      <c r="A2" s="18"/>
      <c r="B2" s="53" t="s">
        <v>71</v>
      </c>
      <c r="C2" s="53"/>
    </row>
    <row r="3" spans="1:3" ht="15.75">
      <c r="A3" s="14"/>
      <c r="B3" s="53" t="s">
        <v>49</v>
      </c>
      <c r="C3" s="53"/>
    </row>
    <row r="4" spans="1:3" ht="15.75">
      <c r="A4"/>
      <c r="B4" s="59" t="s">
        <v>72</v>
      </c>
      <c r="C4" s="59"/>
    </row>
    <row r="5" spans="1:3" ht="15.75">
      <c r="A5" s="14"/>
      <c r="B5" s="53"/>
      <c r="C5" s="53"/>
    </row>
    <row r="6" spans="1:3" ht="15.75">
      <c r="A6" s="14"/>
      <c r="B6" s="53" t="s">
        <v>73</v>
      </c>
      <c r="C6" s="53"/>
    </row>
    <row r="7" spans="1:3" ht="15.75" customHeight="1">
      <c r="A7"/>
      <c r="B7" s="53" t="s">
        <v>74</v>
      </c>
      <c r="C7" s="53"/>
    </row>
    <row r="8" spans="1:3" ht="15.75" customHeight="1">
      <c r="A8"/>
      <c r="B8" s="57" t="s">
        <v>75</v>
      </c>
      <c r="C8" s="57"/>
    </row>
    <row r="10" spans="1:3" ht="15.75">
      <c r="A10" s="54" t="s">
        <v>41</v>
      </c>
      <c r="B10" s="54"/>
      <c r="C10" s="54"/>
    </row>
    <row r="11" spans="1:3" s="2" customFormat="1" ht="15.75">
      <c r="A11" s="58" t="s">
        <v>50</v>
      </c>
      <c r="B11" s="58"/>
      <c r="C11" s="58"/>
    </row>
    <row r="12" spans="1:3" s="2" customFormat="1" ht="15.75">
      <c r="A12" s="54" t="s">
        <v>64</v>
      </c>
      <c r="B12" s="54"/>
      <c r="C12" s="54"/>
    </row>
    <row r="13" spans="1:6" s="2" customFormat="1" ht="15.75">
      <c r="A13" s="4"/>
      <c r="B13" s="4"/>
      <c r="C13" s="7" t="s">
        <v>13</v>
      </c>
      <c r="D13" s="22"/>
      <c r="E13" s="22"/>
      <c r="F13" s="22"/>
    </row>
    <row r="14" spans="1:6" s="2" customFormat="1" ht="15.75">
      <c r="A14" s="32" t="s">
        <v>0</v>
      </c>
      <c r="B14" s="15" t="s">
        <v>1</v>
      </c>
      <c r="C14" s="31" t="s">
        <v>42</v>
      </c>
      <c r="D14" s="24"/>
      <c r="E14" s="25"/>
      <c r="F14" s="22"/>
    </row>
    <row r="15" spans="1:6" s="2" customFormat="1" ht="15.75" hidden="1">
      <c r="A15" s="19" t="s">
        <v>14</v>
      </c>
      <c r="B15" s="29" t="s">
        <v>15</v>
      </c>
      <c r="C15" s="30">
        <f>C16+C27</f>
        <v>132.4</v>
      </c>
      <c r="D15" s="23"/>
      <c r="E15" s="26"/>
      <c r="F15" s="22"/>
    </row>
    <row r="16" spans="1:7" s="2" customFormat="1" ht="31.5">
      <c r="A16" s="19" t="s">
        <v>8</v>
      </c>
      <c r="B16" s="47" t="s">
        <v>65</v>
      </c>
      <c r="C16" s="33">
        <f>C17</f>
        <v>132.4</v>
      </c>
      <c r="D16" s="23"/>
      <c r="E16" s="26"/>
      <c r="F16" s="22"/>
      <c r="G16" s="1"/>
    </row>
    <row r="17" spans="1:6" s="2" customFormat="1" ht="32.25" customHeight="1">
      <c r="A17" s="19" t="s">
        <v>9</v>
      </c>
      <c r="B17" s="37" t="s">
        <v>16</v>
      </c>
      <c r="C17" s="33">
        <f>C18-C20</f>
        <v>132.4</v>
      </c>
      <c r="D17" s="23"/>
      <c r="E17" s="26"/>
      <c r="F17" s="22"/>
    </row>
    <row r="18" spans="1:7" s="2" customFormat="1" ht="31.5">
      <c r="A18" s="19" t="s">
        <v>33</v>
      </c>
      <c r="B18" s="38" t="s">
        <v>17</v>
      </c>
      <c r="C18" s="34">
        <f>C19</f>
        <v>132.4</v>
      </c>
      <c r="D18" s="23"/>
      <c r="E18" s="26"/>
      <c r="F18" s="22"/>
      <c r="G18" s="1"/>
    </row>
    <row r="19" spans="1:6" s="2" customFormat="1" ht="33" customHeight="1">
      <c r="A19" s="16" t="s">
        <v>43</v>
      </c>
      <c r="B19" s="38" t="s">
        <v>28</v>
      </c>
      <c r="C19" s="34">
        <v>132.4</v>
      </c>
      <c r="D19" s="23" t="s">
        <v>47</v>
      </c>
      <c r="E19" s="26"/>
      <c r="F19" s="22"/>
    </row>
    <row r="20" spans="1:6" s="2" customFormat="1" ht="31.5">
      <c r="A20" s="16" t="s">
        <v>10</v>
      </c>
      <c r="B20" s="38" t="s">
        <v>18</v>
      </c>
      <c r="C20" s="34">
        <f>C21</f>
        <v>0</v>
      </c>
      <c r="D20" s="23"/>
      <c r="E20" s="21"/>
      <c r="F20" s="22"/>
    </row>
    <row r="21" spans="1:6" s="2" customFormat="1" ht="31.5">
      <c r="A21" s="16" t="s">
        <v>44</v>
      </c>
      <c r="B21" s="38" t="s">
        <v>29</v>
      </c>
      <c r="C21" s="34">
        <v>0</v>
      </c>
      <c r="D21" s="23"/>
      <c r="E21" s="21"/>
      <c r="F21" s="27"/>
    </row>
    <row r="22" spans="1:6" s="2" customFormat="1" ht="31.5" hidden="1">
      <c r="A22" s="16" t="s">
        <v>12</v>
      </c>
      <c r="B22" s="37" t="s">
        <v>21</v>
      </c>
      <c r="C22" s="33">
        <f>C23+C25</f>
        <v>0</v>
      </c>
      <c r="D22" s="23"/>
      <c r="E22" s="21"/>
      <c r="F22" s="22"/>
    </row>
    <row r="23" spans="1:6" ht="47.25" hidden="1">
      <c r="A23" s="16" t="s">
        <v>34</v>
      </c>
      <c r="B23" s="38" t="s">
        <v>19</v>
      </c>
      <c r="C23" s="34">
        <f>C24</f>
        <v>0</v>
      </c>
      <c r="D23" s="23"/>
      <c r="E23" s="21"/>
      <c r="F23" s="28"/>
    </row>
    <row r="24" spans="1:6" s="2" customFormat="1" ht="78.75" hidden="1">
      <c r="A24" s="16" t="s">
        <v>35</v>
      </c>
      <c r="B24" s="38" t="s">
        <v>30</v>
      </c>
      <c r="C24" s="34">
        <v>0</v>
      </c>
      <c r="D24" s="23"/>
      <c r="E24" s="21"/>
      <c r="F24" s="22"/>
    </row>
    <row r="25" spans="1:6" ht="47.25" hidden="1">
      <c r="A25" s="16" t="s">
        <v>11</v>
      </c>
      <c r="B25" s="38" t="s">
        <v>20</v>
      </c>
      <c r="C25" s="35">
        <v>0</v>
      </c>
      <c r="D25" s="23"/>
      <c r="E25" s="21"/>
      <c r="F25" s="28"/>
    </row>
    <row r="26" spans="1:6" s="2" customFormat="1" ht="78.75" hidden="1">
      <c r="A26" s="16" t="s">
        <v>36</v>
      </c>
      <c r="B26" s="38" t="s">
        <v>31</v>
      </c>
      <c r="C26" s="35">
        <v>0</v>
      </c>
      <c r="D26" s="23"/>
      <c r="E26" s="21"/>
      <c r="F26" s="22"/>
    </row>
    <row r="27" spans="1:7" s="2" customFormat="1" ht="31.5">
      <c r="A27" s="19" t="s">
        <v>12</v>
      </c>
      <c r="B27" s="37" t="s">
        <v>21</v>
      </c>
      <c r="C27" s="46">
        <f>C31+C36</f>
        <v>0</v>
      </c>
      <c r="D27" s="23"/>
      <c r="E27" s="21"/>
      <c r="F27" s="22"/>
      <c r="G27" s="1"/>
    </row>
    <row r="28" spans="1:6" s="2" customFormat="1" ht="15.75">
      <c r="A28" s="19" t="s">
        <v>2</v>
      </c>
      <c r="B28" s="38" t="s">
        <v>22</v>
      </c>
      <c r="C28" s="35">
        <f>C29</f>
        <v>-16629</v>
      </c>
      <c r="D28" s="23"/>
      <c r="E28" s="21"/>
      <c r="F28" s="27"/>
    </row>
    <row r="29" spans="1:6" ht="15.75">
      <c r="A29" s="16" t="s">
        <v>3</v>
      </c>
      <c r="B29" s="38" t="s">
        <v>23</v>
      </c>
      <c r="C29" s="36">
        <f>C30</f>
        <v>-16629</v>
      </c>
      <c r="D29" s="23"/>
      <c r="E29" s="21"/>
      <c r="F29" s="27"/>
    </row>
    <row r="30" spans="1:6" ht="17.25" customHeight="1">
      <c r="A30" s="16" t="s">
        <v>4</v>
      </c>
      <c r="B30" s="38" t="s">
        <v>24</v>
      </c>
      <c r="C30" s="36">
        <f>C31+C32</f>
        <v>-16629</v>
      </c>
      <c r="D30" s="23"/>
      <c r="E30" s="21"/>
      <c r="F30" s="27"/>
    </row>
    <row r="31" spans="1:6" ht="31.5">
      <c r="A31" s="16" t="s">
        <v>45</v>
      </c>
      <c r="B31" s="38" t="s">
        <v>37</v>
      </c>
      <c r="C31" s="36">
        <v>-16629</v>
      </c>
      <c r="D31" s="23"/>
      <c r="E31" s="21"/>
      <c r="F31" s="27"/>
    </row>
    <row r="32" spans="1:6" ht="15.75" hidden="1">
      <c r="A32" s="16" t="s">
        <v>5</v>
      </c>
      <c r="B32" s="39" t="s">
        <v>38</v>
      </c>
      <c r="C32" s="34"/>
      <c r="D32" s="23"/>
      <c r="E32" s="21"/>
      <c r="F32" s="28"/>
    </row>
    <row r="33" spans="1:6" s="2" customFormat="1" ht="15.75">
      <c r="A33" s="16" t="s">
        <v>6</v>
      </c>
      <c r="B33" s="38" t="s">
        <v>25</v>
      </c>
      <c r="C33" s="34">
        <f>C34</f>
        <v>16629</v>
      </c>
      <c r="D33" s="23" t="s">
        <v>48</v>
      </c>
      <c r="E33" s="21"/>
      <c r="F33" s="22"/>
    </row>
    <row r="34" spans="1:3" ht="15.75">
      <c r="A34" s="17" t="s">
        <v>7</v>
      </c>
      <c r="B34" s="15" t="s">
        <v>26</v>
      </c>
      <c r="C34" s="36">
        <f>C35</f>
        <v>16629</v>
      </c>
    </row>
    <row r="35" spans="1:3" ht="31.5">
      <c r="A35" s="16" t="s">
        <v>46</v>
      </c>
      <c r="B35" s="38" t="s">
        <v>27</v>
      </c>
      <c r="C35" s="36">
        <f>C36</f>
        <v>16629</v>
      </c>
    </row>
    <row r="36" spans="1:3" ht="31.5">
      <c r="A36" s="16" t="s">
        <v>46</v>
      </c>
      <c r="B36" s="38" t="s">
        <v>32</v>
      </c>
      <c r="C36" s="36">
        <v>16629</v>
      </c>
    </row>
    <row r="37" spans="1:3" s="6" customFormat="1" ht="29.25" customHeight="1" hidden="1">
      <c r="A37" s="8" t="s">
        <v>39</v>
      </c>
      <c r="B37" s="9" t="s">
        <v>40</v>
      </c>
      <c r="C37" s="20"/>
    </row>
    <row r="38" spans="1:3" s="6" customFormat="1" ht="27.75" customHeight="1" hidden="1">
      <c r="A38" s="10"/>
      <c r="B38" s="11"/>
      <c r="C38" s="12"/>
    </row>
    <row r="41" spans="1:3" ht="2.25" customHeight="1">
      <c r="A41" s="55"/>
      <c r="B41" s="55"/>
      <c r="C41" s="7"/>
    </row>
    <row r="42" spans="1:3" ht="15.75">
      <c r="A42" s="7" t="s">
        <v>51</v>
      </c>
      <c r="B42" s="7"/>
      <c r="C42" s="7"/>
    </row>
    <row r="43" spans="1:3" ht="15.75">
      <c r="A43" s="7" t="s">
        <v>68</v>
      </c>
      <c r="B43" s="56" t="s">
        <v>63</v>
      </c>
      <c r="C43" s="56"/>
    </row>
    <row r="44" spans="1:3" ht="15.75">
      <c r="A44" s="7"/>
      <c r="B44" s="7"/>
      <c r="C44" s="7"/>
    </row>
    <row r="49" ht="12.75">
      <c r="F49" s="5"/>
    </row>
  </sheetData>
  <sheetProtection/>
  <mergeCells count="13">
    <mergeCell ref="A12:C12"/>
    <mergeCell ref="B6:C6"/>
    <mergeCell ref="B8:C8"/>
    <mergeCell ref="A41:B41"/>
    <mergeCell ref="B43:C43"/>
    <mergeCell ref="B1:C1"/>
    <mergeCell ref="B2:C2"/>
    <mergeCell ref="B3:C3"/>
    <mergeCell ref="B4:C4"/>
    <mergeCell ref="B5:C5"/>
    <mergeCell ref="B7:C7"/>
    <mergeCell ref="A10:C10"/>
    <mergeCell ref="A11:C11"/>
  </mergeCells>
  <printOptions/>
  <pageMargins left="0.7874015748031497" right="0.31496062992125984" top="0.7874015748031497" bottom="0.5511811023622047" header="0.35433070866141736" footer="0.35433070866141736"/>
  <pageSetup fitToHeight="2" horizontalDpi="600" verticalDpi="600" orientation="portrait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0.125" style="0" customWidth="1"/>
    <col min="2" max="2" width="13.75390625" style="0" customWidth="1"/>
  </cols>
  <sheetData>
    <row r="1" spans="2:4" ht="12.75">
      <c r="B1" t="s">
        <v>52</v>
      </c>
      <c r="D1" t="s">
        <v>53</v>
      </c>
    </row>
    <row r="2" spans="1:5" ht="12.75">
      <c r="A2" t="s">
        <v>54</v>
      </c>
      <c r="B2" s="40">
        <v>16496.6</v>
      </c>
      <c r="D2" s="41">
        <f>B2-B9</f>
        <v>2648.6000000000004</v>
      </c>
      <c r="E2">
        <f>D2*50%</f>
        <v>1324.3000000000002</v>
      </c>
    </row>
    <row r="3" spans="1:2" ht="12.75">
      <c r="A3" t="s">
        <v>55</v>
      </c>
      <c r="B3" s="40">
        <v>16629</v>
      </c>
    </row>
    <row r="4" spans="2:4" ht="12.75">
      <c r="B4" s="42">
        <f>B2-B3</f>
        <v>-132.40000000000146</v>
      </c>
      <c r="C4" s="43">
        <f>-($B$4)/($B$2-$B$9)%</f>
        <v>4.998867326134616</v>
      </c>
      <c r="D4" s="44"/>
    </row>
    <row r="5" spans="3:4" ht="12.75">
      <c r="C5" s="43">
        <f>-($B$4)/($B$2)%</f>
        <v>0.8025896245286996</v>
      </c>
      <c r="D5" s="44"/>
    </row>
    <row r="6" spans="1:4" ht="12.75">
      <c r="A6" t="s">
        <v>56</v>
      </c>
      <c r="B6" s="40">
        <f>B2</f>
        <v>16496.6</v>
      </c>
      <c r="D6" s="44"/>
    </row>
    <row r="7" spans="1:4" ht="12.75">
      <c r="A7" t="s">
        <v>57</v>
      </c>
      <c r="B7" s="44"/>
      <c r="D7" s="44"/>
    </row>
    <row r="8" spans="1:4" ht="12.75">
      <c r="A8" t="s">
        <v>58</v>
      </c>
      <c r="B8" s="45">
        <v>2648.6</v>
      </c>
      <c r="D8" s="44"/>
    </row>
    <row r="9" spans="1:4" ht="12.75">
      <c r="A9" t="s">
        <v>59</v>
      </c>
      <c r="B9" s="40">
        <f>B6-B8</f>
        <v>13847.999999999998</v>
      </c>
      <c r="D9" s="44"/>
    </row>
    <row r="10" spans="2:4" ht="12.75">
      <c r="B10" s="44"/>
      <c r="D10" s="44"/>
    </row>
    <row r="11" spans="2:4" ht="12.75">
      <c r="B11" s="44"/>
      <c r="D11" s="44"/>
    </row>
    <row r="12" ht="12.75">
      <c r="B12" s="44"/>
    </row>
    <row r="13" spans="1:2" ht="12.75">
      <c r="A13" t="s">
        <v>60</v>
      </c>
      <c r="B13" s="40">
        <f>-(B2+'[1]источники'!C13+'[1]источники'!C18)</f>
        <v>-16623.3</v>
      </c>
    </row>
    <row r="14" spans="1:4" ht="12.75">
      <c r="A14" t="s">
        <v>61</v>
      </c>
      <c r="B14" s="40">
        <f>B3+'[1]источники'!C15-'[1]источники'!C20</f>
        <v>16629</v>
      </c>
      <c r="D14" s="40">
        <f>B3+'[1]источники'!C15+'[1]источники'!C20</f>
        <v>16629</v>
      </c>
    </row>
    <row r="15" spans="1:2" ht="12.75">
      <c r="A15" t="s">
        <v>62</v>
      </c>
      <c r="B15" s="45">
        <f>B13+B14</f>
        <v>5.700000000000728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-</cp:lastModifiedBy>
  <cp:lastPrinted>2023-05-01T05:53:04Z</cp:lastPrinted>
  <dcterms:created xsi:type="dcterms:W3CDTF">2007-08-15T05:52:27Z</dcterms:created>
  <dcterms:modified xsi:type="dcterms:W3CDTF">2023-05-01T05:53:37Z</dcterms:modified>
  <cp:category/>
  <cp:version/>
  <cp:contentType/>
  <cp:contentStatus/>
</cp:coreProperties>
</file>